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80" activeTab="0"/>
  </bookViews>
  <sheets>
    <sheet name="01.07.2019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<sst xmlns="http://schemas.openxmlformats.org/spreadsheetml/2006/main" count="61" uniqueCount="56">
  <si>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Наименование  показателей</t>
  </si>
  <si>
    <t>% исполнения</t>
  </si>
  <si>
    <t>Налог на доходы физ. лиц</t>
  </si>
  <si>
    <t>Налоги на совокупный доход</t>
  </si>
  <si>
    <t>в том числе:</t>
  </si>
  <si>
    <t xml:space="preserve">-единый налог на вмененный доход               </t>
  </si>
  <si>
    <t>-упрощенная система налогообложения</t>
  </si>
  <si>
    <t xml:space="preserve">Налоги на  имущество </t>
  </si>
  <si>
    <t>- налог на имущество физических лиц</t>
  </si>
  <si>
    <t>- земельный налог</t>
  </si>
  <si>
    <t>Государственная пошлина</t>
  </si>
  <si>
    <t>-доходы от использования имущества, находящегося в муниципальной собственности</t>
  </si>
  <si>
    <t>-плата за негативное воздействие на окружающую среду</t>
  </si>
  <si>
    <t>-штрафы</t>
  </si>
  <si>
    <t>-доходы от продаж материальных и нематериальных активов</t>
  </si>
  <si>
    <t>Безвозмездные  перечисления</t>
  </si>
  <si>
    <t>-субвенции</t>
  </si>
  <si>
    <t>-иные межбюджетные трансферты</t>
  </si>
  <si>
    <t>Возврат остатков субсидий и субвенций из бюджетов муниципальных районов</t>
  </si>
  <si>
    <t xml:space="preserve">          ВСЕГО   ДОХОДОВ:</t>
  </si>
  <si>
    <t>РАСХОДЫ:</t>
  </si>
  <si>
    <t>Военкомат</t>
  </si>
  <si>
    <t xml:space="preserve">Правоохранительная деятельность  </t>
  </si>
  <si>
    <t>Национальная  экономика</t>
  </si>
  <si>
    <t>Ж К Х</t>
  </si>
  <si>
    <t>Образование</t>
  </si>
  <si>
    <t xml:space="preserve">Культура         </t>
  </si>
  <si>
    <t>Здравоохранение</t>
  </si>
  <si>
    <t>Физическая культура</t>
  </si>
  <si>
    <t>Социальная политика</t>
  </si>
  <si>
    <t>ИТОГО  РАСХОДОВ:</t>
  </si>
  <si>
    <t>Дефицит (-),  профицит (+)</t>
  </si>
  <si>
    <t>Председатель</t>
  </si>
  <si>
    <t>Финансово-бюджетной палаты:                         Л.Л.Завалишина</t>
  </si>
  <si>
    <t xml:space="preserve">         ИТОГО НАЛОГОВЫХ, НЕНАЛОГОВЫХ ДОХОДОВ </t>
  </si>
  <si>
    <t xml:space="preserve"> - доходы от оказания платных услуг</t>
  </si>
  <si>
    <t xml:space="preserve"> -субсидии</t>
  </si>
  <si>
    <t>Охрана окружающей среды</t>
  </si>
  <si>
    <t>Исполнитель:                        И.В.Исаева.</t>
  </si>
  <si>
    <t>Государственное управление и местное самоуправление</t>
  </si>
  <si>
    <t xml:space="preserve"> - патент</t>
  </si>
  <si>
    <t>Налоги на товары (работы, услуги)</t>
  </si>
  <si>
    <t>Неналоговые доходы</t>
  </si>
  <si>
    <t>Налоговые доходы</t>
  </si>
  <si>
    <t xml:space="preserve"> - сельхоз. налог</t>
  </si>
  <si>
    <t xml:space="preserve">         тыс. руб.</t>
  </si>
  <si>
    <t>Прочие неналоговые доходы</t>
  </si>
  <si>
    <t>Исполнено</t>
  </si>
  <si>
    <t xml:space="preserve">Исполнено </t>
  </si>
  <si>
    <t>Межбюджетные трансферты</t>
  </si>
  <si>
    <t xml:space="preserve">Уточненный план                                     </t>
  </si>
  <si>
    <t xml:space="preserve">Уточненный план  </t>
  </si>
  <si>
    <t xml:space="preserve">уточненный план </t>
  </si>
  <si>
    <t>Дотация</t>
  </si>
  <si>
    <t>Обслуживание муниципального долга</t>
  </si>
  <si>
    <t>Исполнение консолидированного бюджета Новошешминского муниципального района по доходам и расходам на 01.07.2019год.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</si>
</sst>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#,##0.00_р_."/>
    <numFmt numFmtId="171" formatCode="#,##0_р_."/>
    <numFmt numFmtId="172" formatCode="#,##0.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3" fillId="0" borderId="10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 wrapText="1"/>
    </xf>
    <xf numFmtId="0" fontId="0" fillId="0" borderId="16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5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33.375" style="0" customWidth="1"/>
    <col min="2" max="2" width="14.125" style="0" customWidth="1"/>
    <col min="3" max="3" width="13.875" style="0" customWidth="1"/>
    <col min="4" max="4" width="13.00390625" style="0" customWidth="1"/>
  </cols>
  <sheetData>
    <row r="2" spans="1:4" ht="48.75" customHeight="1">
      <c r="A2" s="30" t="s">
        <v>55</v>
      </c>
      <c r="B2" s="30"/>
      <c r="C2" s="30"/>
      <c r="D2" s="30"/>
    </row>
    <row r="3" spans="1:4" ht="15.75">
      <c r="A3" s="17"/>
      <c r="B3" s="17"/>
      <c r="C3" s="38" t="s">
        <v>45</v>
      </c>
      <c r="D3" s="39"/>
    </row>
    <row r="4" spans="1:4" ht="12.75">
      <c r="A4" s="25" t="s">
        <v>0</v>
      </c>
      <c r="B4" s="29" t="s">
        <v>51</v>
      </c>
      <c r="C4" s="29" t="s">
        <v>47</v>
      </c>
      <c r="D4" s="25" t="s">
        <v>1</v>
      </c>
    </row>
    <row r="5" spans="1:4" ht="12.75">
      <c r="A5" s="28"/>
      <c r="B5" s="29"/>
      <c r="C5" s="29"/>
      <c r="D5" s="26"/>
    </row>
    <row r="6" spans="1:4" ht="12.75">
      <c r="A6" s="27"/>
      <c r="B6" s="29"/>
      <c r="C6" s="29"/>
      <c r="D6" s="27"/>
    </row>
    <row r="7" spans="1:4" ht="15.75">
      <c r="A7" s="15" t="s">
        <v>43</v>
      </c>
      <c r="B7" s="22">
        <f>B8+B9+B10+B16+B20</f>
        <v>125272</v>
      </c>
      <c r="C7" s="22">
        <f>C8+C9+C10+C16+C20</f>
        <v>65410.700000000004</v>
      </c>
      <c r="D7" s="23">
        <f>C7/B7*100</f>
        <v>52.21494028992911</v>
      </c>
    </row>
    <row r="8" spans="1:4" ht="15.75">
      <c r="A8" s="5" t="s">
        <v>2</v>
      </c>
      <c r="B8" s="12">
        <v>76348.6</v>
      </c>
      <c r="C8" s="12">
        <v>41415.5</v>
      </c>
      <c r="D8" s="23">
        <f>C8/B8*100</f>
        <v>54.24526448422105</v>
      </c>
    </row>
    <row r="9" spans="1:4" ht="15.75">
      <c r="A9" s="5" t="s">
        <v>41</v>
      </c>
      <c r="B9" s="12">
        <v>14400</v>
      </c>
      <c r="C9" s="12">
        <v>7518.4</v>
      </c>
      <c r="D9" s="23">
        <f>C9/B9*100</f>
        <v>52.21111111111111</v>
      </c>
    </row>
    <row r="10" spans="1:4" ht="15.75">
      <c r="A10" s="5" t="s">
        <v>3</v>
      </c>
      <c r="B10" s="12">
        <f>B12+B13+B14+B15</f>
        <v>7582.4</v>
      </c>
      <c r="C10" s="12">
        <f>C12+C13+C14+C15</f>
        <v>4042.3</v>
      </c>
      <c r="D10" s="23">
        <f>C10/B10*100</f>
        <v>53.311616374762615</v>
      </c>
    </row>
    <row r="11" spans="1:4" ht="15.75">
      <c r="A11" s="7" t="s">
        <v>4</v>
      </c>
      <c r="B11" s="14"/>
      <c r="C11" s="14"/>
      <c r="D11" s="23"/>
    </row>
    <row r="12" spans="1:4" ht="15.75">
      <c r="A12" s="7" t="s">
        <v>5</v>
      </c>
      <c r="B12" s="14">
        <v>4872.5</v>
      </c>
      <c r="C12" s="14">
        <v>2285.3</v>
      </c>
      <c r="D12" s="24">
        <f>C12/B12*100</f>
        <v>46.90200102616727</v>
      </c>
    </row>
    <row r="13" spans="1:4" ht="25.5">
      <c r="A13" s="7" t="s">
        <v>6</v>
      </c>
      <c r="B13" s="14">
        <v>2163.9</v>
      </c>
      <c r="C13" s="14">
        <v>1251</v>
      </c>
      <c r="D13" s="24">
        <f>C13/B13*100</f>
        <v>57.81228337723554</v>
      </c>
    </row>
    <row r="14" spans="1:4" ht="15.75">
      <c r="A14" s="7" t="s">
        <v>44</v>
      </c>
      <c r="B14" s="14">
        <v>501</v>
      </c>
      <c r="C14" s="14">
        <v>480.8</v>
      </c>
      <c r="D14" s="24">
        <f>C14/B14*100</f>
        <v>95.9680638722555</v>
      </c>
    </row>
    <row r="15" spans="1:4" ht="15.75">
      <c r="A15" s="7" t="s">
        <v>40</v>
      </c>
      <c r="B15" s="14">
        <v>45</v>
      </c>
      <c r="C15" s="14">
        <v>25.2</v>
      </c>
      <c r="D15" s="24">
        <f>C15/B15*100</f>
        <v>55.99999999999999</v>
      </c>
    </row>
    <row r="16" spans="1:4" ht="15.75">
      <c r="A16" s="5" t="s">
        <v>7</v>
      </c>
      <c r="B16" s="12">
        <f>B18+B19</f>
        <v>25384</v>
      </c>
      <c r="C16" s="12">
        <f>C18+C19</f>
        <v>11937.300000000001</v>
      </c>
      <c r="D16" s="23">
        <f>C16/B16*100</f>
        <v>47.02686731799559</v>
      </c>
    </row>
    <row r="17" spans="1:4" ht="15.75">
      <c r="A17" s="7" t="s">
        <v>4</v>
      </c>
      <c r="B17" s="14"/>
      <c r="C17" s="14"/>
      <c r="D17" s="23"/>
    </row>
    <row r="18" spans="1:4" ht="15.75">
      <c r="A18" s="7" t="s">
        <v>8</v>
      </c>
      <c r="B18" s="14">
        <v>3261</v>
      </c>
      <c r="C18" s="14">
        <v>107.6</v>
      </c>
      <c r="D18" s="24">
        <f aca="true" t="shared" si="0" ref="D18:D27">C18/B18*100</f>
        <v>3.2996013492793623</v>
      </c>
    </row>
    <row r="19" spans="1:4" ht="15.75">
      <c r="A19" s="7" t="s">
        <v>9</v>
      </c>
      <c r="B19" s="14">
        <v>22123</v>
      </c>
      <c r="C19" s="14">
        <v>11829.7</v>
      </c>
      <c r="D19" s="24">
        <f t="shared" si="0"/>
        <v>53.47240428513312</v>
      </c>
    </row>
    <row r="20" spans="1:4" ht="15.75">
      <c r="A20" s="5" t="s">
        <v>10</v>
      </c>
      <c r="B20" s="12">
        <v>1557</v>
      </c>
      <c r="C20" s="12">
        <v>497.2</v>
      </c>
      <c r="D20" s="23">
        <f t="shared" si="0"/>
        <v>31.93320488118176</v>
      </c>
    </row>
    <row r="21" spans="1:4" ht="15.75">
      <c r="A21" s="15" t="s">
        <v>42</v>
      </c>
      <c r="B21" s="12">
        <f>B22+B23+B24+B25+B26+B27</f>
        <v>12849.6</v>
      </c>
      <c r="C21" s="12">
        <f>C22+C23+C24+C25+C26+C27</f>
        <v>9390.599999999999</v>
      </c>
      <c r="D21" s="23">
        <f t="shared" si="0"/>
        <v>73.08087411281284</v>
      </c>
    </row>
    <row r="22" spans="1:4" ht="38.25">
      <c r="A22" s="7" t="s">
        <v>11</v>
      </c>
      <c r="B22" s="14">
        <v>7868</v>
      </c>
      <c r="C22" s="14">
        <v>3497.6</v>
      </c>
      <c r="D22" s="24">
        <f t="shared" si="0"/>
        <v>44.45348246059989</v>
      </c>
    </row>
    <row r="23" spans="1:4" ht="25.5">
      <c r="A23" s="7" t="s">
        <v>12</v>
      </c>
      <c r="B23" s="14">
        <v>416</v>
      </c>
      <c r="C23" s="14">
        <v>243.7</v>
      </c>
      <c r="D23" s="24">
        <f t="shared" si="0"/>
        <v>58.58173076923077</v>
      </c>
    </row>
    <row r="24" spans="1:4" ht="15.75">
      <c r="A24" s="7" t="s">
        <v>35</v>
      </c>
      <c r="B24" s="14">
        <v>145</v>
      </c>
      <c r="C24" s="14">
        <v>755</v>
      </c>
      <c r="D24" s="24">
        <v>0</v>
      </c>
    </row>
    <row r="25" spans="1:4" ht="15.75">
      <c r="A25" s="7" t="s">
        <v>13</v>
      </c>
      <c r="B25" s="14">
        <v>848</v>
      </c>
      <c r="C25" s="14">
        <v>650.9</v>
      </c>
      <c r="D25" s="24">
        <f t="shared" si="0"/>
        <v>76.75707547169812</v>
      </c>
    </row>
    <row r="26" spans="1:4" ht="25.5">
      <c r="A26" s="7" t="s">
        <v>14</v>
      </c>
      <c r="B26" s="14">
        <v>695</v>
      </c>
      <c r="C26" s="14">
        <v>967</v>
      </c>
      <c r="D26" s="24">
        <f t="shared" si="0"/>
        <v>139.13669064748203</v>
      </c>
    </row>
    <row r="27" spans="1:4" ht="15.75">
      <c r="A27" s="5" t="s">
        <v>46</v>
      </c>
      <c r="B27" s="12">
        <v>2877.6</v>
      </c>
      <c r="C27" s="12">
        <v>3276.4</v>
      </c>
      <c r="D27" s="23">
        <f t="shared" si="0"/>
        <v>113.85877119822074</v>
      </c>
    </row>
    <row r="28" spans="1:4" ht="25.5">
      <c r="A28" s="6" t="s">
        <v>34</v>
      </c>
      <c r="B28" s="12">
        <f>B7+B21</f>
        <v>138121.6</v>
      </c>
      <c r="C28" s="12">
        <f>C21+C7</f>
        <v>74801.3</v>
      </c>
      <c r="D28" s="23">
        <f>C28/B28*100</f>
        <v>54.156120404049766</v>
      </c>
    </row>
    <row r="29" spans="1:4" ht="12.75">
      <c r="A29" s="25" t="s">
        <v>0</v>
      </c>
      <c r="B29" s="37" t="s">
        <v>50</v>
      </c>
      <c r="C29" s="37" t="s">
        <v>48</v>
      </c>
      <c r="D29" s="25" t="s">
        <v>1</v>
      </c>
    </row>
    <row r="30" spans="1:4" ht="12.75">
      <c r="A30" s="28"/>
      <c r="B30" s="37"/>
      <c r="C30" s="37"/>
      <c r="D30" s="26"/>
    </row>
    <row r="31" spans="1:4" ht="12.75">
      <c r="A31" s="27"/>
      <c r="B31" s="37"/>
      <c r="C31" s="37"/>
      <c r="D31" s="27"/>
    </row>
    <row r="32" spans="1:4" ht="15.75">
      <c r="A32" s="5" t="s">
        <v>15</v>
      </c>
      <c r="B32" s="12">
        <f>B34+B35+B36+B37+B33</f>
        <v>410652.8</v>
      </c>
      <c r="C32" s="12">
        <f>C34+C35+C36+C37+C33</f>
        <v>244207.49999999997</v>
      </c>
      <c r="D32" s="1">
        <f aca="true" t="shared" si="1" ref="D32:D38">C32/B32*100</f>
        <v>59.46812002742949</v>
      </c>
    </row>
    <row r="33" spans="1:4" ht="15.75">
      <c r="A33" s="7" t="s">
        <v>53</v>
      </c>
      <c r="B33" s="14">
        <v>10795.3</v>
      </c>
      <c r="C33" s="14">
        <v>5398</v>
      </c>
      <c r="D33" s="13">
        <f t="shared" si="1"/>
        <v>50.00324215167712</v>
      </c>
    </row>
    <row r="34" spans="1:4" ht="15.75">
      <c r="A34" s="7" t="s">
        <v>36</v>
      </c>
      <c r="B34" s="14">
        <v>245136.5</v>
      </c>
      <c r="C34" s="14">
        <v>161882.3</v>
      </c>
      <c r="D34" s="13">
        <f t="shared" si="1"/>
        <v>66.03761577733222</v>
      </c>
    </row>
    <row r="35" spans="1:4" ht="15.75">
      <c r="A35" s="7" t="s">
        <v>16</v>
      </c>
      <c r="B35" s="14">
        <v>126925.5</v>
      </c>
      <c r="C35" s="14">
        <v>65055.1</v>
      </c>
      <c r="D35" s="13">
        <f t="shared" si="1"/>
        <v>51.254554837286435</v>
      </c>
    </row>
    <row r="36" spans="1:4" ht="15.75">
      <c r="A36" s="7" t="s">
        <v>17</v>
      </c>
      <c r="B36" s="14">
        <v>27795.5</v>
      </c>
      <c r="C36" s="14">
        <v>15906.3</v>
      </c>
      <c r="D36" s="13">
        <f t="shared" si="1"/>
        <v>57.22616970372901</v>
      </c>
    </row>
    <row r="37" spans="1:4" ht="38.25">
      <c r="A37" s="5" t="s">
        <v>18</v>
      </c>
      <c r="B37" s="12"/>
      <c r="C37" s="14">
        <v>-4034.2</v>
      </c>
      <c r="D37" s="13"/>
    </row>
    <row r="38" spans="1:4" ht="15.75">
      <c r="A38" s="5" t="s">
        <v>19</v>
      </c>
      <c r="B38" s="12">
        <f>B32+B28</f>
        <v>548774.4</v>
      </c>
      <c r="C38" s="12">
        <f>C32+C28</f>
        <v>319008.8</v>
      </c>
      <c r="D38" s="1">
        <f t="shared" si="1"/>
        <v>58.13113731252769</v>
      </c>
    </row>
    <row r="40" ht="27" customHeight="1"/>
    <row r="41" spans="1:4" ht="27">
      <c r="A41" s="16" t="s">
        <v>20</v>
      </c>
      <c r="B41" s="11" t="s">
        <v>52</v>
      </c>
      <c r="C41" s="11" t="s">
        <v>47</v>
      </c>
      <c r="D41" s="11" t="s">
        <v>1</v>
      </c>
    </row>
    <row r="42" spans="1:4" ht="12.75">
      <c r="A42" s="31" t="s">
        <v>39</v>
      </c>
      <c r="B42" s="33">
        <v>78580.4</v>
      </c>
      <c r="C42" s="33">
        <v>41139.2</v>
      </c>
      <c r="D42" s="35">
        <f>C42/B42*100</f>
        <v>52.35300405699132</v>
      </c>
    </row>
    <row r="43" spans="1:4" ht="12.75">
      <c r="A43" s="32"/>
      <c r="B43" s="34"/>
      <c r="C43" s="34"/>
      <c r="D43" s="36"/>
    </row>
    <row r="44" spans="1:4" ht="15.75">
      <c r="A44" s="7" t="s">
        <v>21</v>
      </c>
      <c r="B44" s="3">
        <v>1425.7</v>
      </c>
      <c r="C44" s="3">
        <v>603.9</v>
      </c>
      <c r="D44" s="19">
        <f aca="true" t="shared" si="2" ref="D44:D53">C44/B44*100</f>
        <v>42.358139861120854</v>
      </c>
    </row>
    <row r="45" spans="1:4" ht="15.75">
      <c r="A45" s="7" t="s">
        <v>22</v>
      </c>
      <c r="B45" s="3">
        <v>2099</v>
      </c>
      <c r="C45" s="3">
        <v>1054.3</v>
      </c>
      <c r="D45" s="20">
        <f t="shared" si="2"/>
        <v>50.22868032396379</v>
      </c>
    </row>
    <row r="46" spans="1:4" ht="15.75">
      <c r="A46" s="7" t="s">
        <v>23</v>
      </c>
      <c r="B46" s="14">
        <v>38848.3</v>
      </c>
      <c r="C46" s="3">
        <v>6175.7</v>
      </c>
      <c r="D46" s="20">
        <f t="shared" si="2"/>
        <v>15.896963316284108</v>
      </c>
    </row>
    <row r="47" spans="1:4" ht="15.75">
      <c r="A47" s="7" t="s">
        <v>24</v>
      </c>
      <c r="B47" s="14">
        <v>28764.1</v>
      </c>
      <c r="C47" s="3">
        <v>9524.9</v>
      </c>
      <c r="D47" s="20">
        <f t="shared" si="2"/>
        <v>33.11384677427766</v>
      </c>
    </row>
    <row r="48" spans="1:4" ht="15.75">
      <c r="A48" s="7" t="s">
        <v>37</v>
      </c>
      <c r="B48" s="3">
        <v>652.1</v>
      </c>
      <c r="C48" s="3">
        <v>0</v>
      </c>
      <c r="D48" s="19">
        <f t="shared" si="2"/>
        <v>0</v>
      </c>
    </row>
    <row r="49" spans="1:4" ht="15.75">
      <c r="A49" s="7" t="s">
        <v>25</v>
      </c>
      <c r="B49" s="3">
        <v>297418</v>
      </c>
      <c r="C49" s="3">
        <v>180406.9</v>
      </c>
      <c r="D49" s="20">
        <f t="shared" si="2"/>
        <v>60.65769388537344</v>
      </c>
    </row>
    <row r="50" spans="1:4" ht="15.75">
      <c r="A50" s="7" t="s">
        <v>26</v>
      </c>
      <c r="B50" s="3">
        <v>58569.5</v>
      </c>
      <c r="C50" s="14">
        <v>31247</v>
      </c>
      <c r="D50" s="20">
        <f t="shared" si="2"/>
        <v>53.35029324136282</v>
      </c>
    </row>
    <row r="51" spans="1:4" ht="15.75">
      <c r="A51" s="7" t="s">
        <v>27</v>
      </c>
      <c r="B51" s="3">
        <v>203.7</v>
      </c>
      <c r="C51" s="14">
        <v>65.5</v>
      </c>
      <c r="D51" s="20">
        <f t="shared" si="2"/>
        <v>32.15513009327442</v>
      </c>
    </row>
    <row r="52" spans="1:4" ht="15.75">
      <c r="A52" s="7" t="s">
        <v>29</v>
      </c>
      <c r="B52" s="3">
        <v>20950.5</v>
      </c>
      <c r="C52" s="14">
        <v>10380.5</v>
      </c>
      <c r="D52" s="20">
        <f t="shared" si="2"/>
        <v>49.547743490608816</v>
      </c>
    </row>
    <row r="53" spans="1:4" ht="15.75">
      <c r="A53" s="7" t="s">
        <v>28</v>
      </c>
      <c r="B53" s="3">
        <v>17197.9</v>
      </c>
      <c r="C53" s="3">
        <v>7736</v>
      </c>
      <c r="D53" s="20">
        <f t="shared" si="2"/>
        <v>44.98223620325737</v>
      </c>
    </row>
    <row r="54" spans="1:4" ht="15.75">
      <c r="A54" s="7" t="s">
        <v>54</v>
      </c>
      <c r="B54" s="3">
        <v>3.7</v>
      </c>
      <c r="C54" s="3">
        <v>3.7</v>
      </c>
      <c r="D54" s="20">
        <f>C54/B54*100</f>
        <v>100</v>
      </c>
    </row>
    <row r="55" spans="1:4" ht="15.75">
      <c r="A55" s="7" t="s">
        <v>49</v>
      </c>
      <c r="B55" s="3">
        <v>755.1</v>
      </c>
      <c r="C55" s="3">
        <v>755.1</v>
      </c>
      <c r="D55" s="20">
        <f>C55/B55*100</f>
        <v>100</v>
      </c>
    </row>
    <row r="56" spans="1:4" ht="15.75">
      <c r="A56" s="5" t="s">
        <v>30</v>
      </c>
      <c r="B56" s="12">
        <f>SUM(B42:B55)</f>
        <v>545468</v>
      </c>
      <c r="C56" s="12">
        <f>SUM(C42:C55)</f>
        <v>289092.7</v>
      </c>
      <c r="D56" s="21">
        <f>C56/B56*100</f>
        <v>52.99902102414807</v>
      </c>
    </row>
    <row r="57" spans="1:4" ht="15.75">
      <c r="A57" s="5"/>
      <c r="B57" s="2"/>
      <c r="C57" s="2"/>
      <c r="D57" s="4"/>
    </row>
    <row r="58" spans="1:4" ht="15.75">
      <c r="A58" s="5" t="s">
        <v>31</v>
      </c>
      <c r="B58" s="18">
        <f>B38-B56</f>
        <v>3306.4000000000233</v>
      </c>
      <c r="C58" s="18">
        <f>C38-C56</f>
        <v>29916.099999999977</v>
      </c>
      <c r="D58" s="4"/>
    </row>
    <row r="59" spans="1:4" ht="15.75">
      <c r="A59" s="8"/>
      <c r="B59" s="3"/>
      <c r="C59" s="3"/>
      <c r="D59" s="4"/>
    </row>
    <row r="60" spans="1:4" ht="12.75">
      <c r="A60" s="9"/>
      <c r="B60" s="9"/>
      <c r="C60" s="9"/>
      <c r="D60" s="9"/>
    </row>
    <row r="61" spans="1:4" ht="12.75">
      <c r="A61" s="10"/>
      <c r="B61" s="10"/>
      <c r="C61" s="10"/>
      <c r="D61" s="10"/>
    </row>
    <row r="62" spans="1:4" ht="12.75">
      <c r="A62" s="10" t="s">
        <v>32</v>
      </c>
      <c r="B62" s="10"/>
      <c r="C62" s="10"/>
      <c r="D62" s="10"/>
    </row>
    <row r="63" spans="1:4" ht="12.75">
      <c r="A63" s="10" t="s">
        <v>33</v>
      </c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 t="s">
        <v>38</v>
      </c>
      <c r="B65" s="10"/>
      <c r="C65" s="10"/>
      <c r="D65" s="10"/>
    </row>
  </sheetData>
  <sheetProtection/>
  <mergeCells count="14">
    <mergeCell ref="A2:D2"/>
    <mergeCell ref="C3:D3"/>
    <mergeCell ref="A4:A6"/>
    <mergeCell ref="B4:B6"/>
    <mergeCell ref="C4:C6"/>
    <mergeCell ref="D4:D6"/>
    <mergeCell ref="A29:A31"/>
    <mergeCell ref="B29:B31"/>
    <mergeCell ref="C29:C31"/>
    <mergeCell ref="D29:D31"/>
    <mergeCell ref="A42:A43"/>
    <mergeCell ref="B42:B43"/>
    <mergeCell ref="C42:C43"/>
    <mergeCell ref="D42:D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nshe-priem-fo</dc:creator>
  <cp:keywords/>
  <dc:description/>
  <cp:lastModifiedBy>Наталья</cp:lastModifiedBy>
  <cp:lastPrinted>2019-07-10T09:42:08Z</cp:lastPrinted>
  <dcterms:created xsi:type="dcterms:W3CDTF">2011-03-10T05:30:20Z</dcterms:created>
  <dcterms:modified xsi:type="dcterms:W3CDTF">2019-07-10T09:43:05Z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