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01.01.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<sst xmlns="http://schemas.openxmlformats.org/spreadsheetml/2006/main" count="60" uniqueCount="55">
  <si>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Наименование  показателей</t>
  </si>
  <si>
    <t>% исполнения</t>
  </si>
  <si>
    <t>Налог на доходы физ. лиц</t>
  </si>
  <si>
    <t>Налоги на совокупный доход</t>
  </si>
  <si>
    <t>в том числе:</t>
  </si>
  <si>
    <t xml:space="preserve">-единый налог на вмененный доход               </t>
  </si>
  <si>
    <t>-упрощенная система налогообложения</t>
  </si>
  <si>
    <t xml:space="preserve">Налоги на  имущество </t>
  </si>
  <si>
    <t>- налог на имущество физических лиц</t>
  </si>
  <si>
    <t>- земельный налог</t>
  </si>
  <si>
    <t>Государственная пошлина</t>
  </si>
  <si>
    <t>-доходы от использования имущества, находящегося в муниципальной собственности</t>
  </si>
  <si>
    <t>-плата за негативное воздействие на окружающую среду</t>
  </si>
  <si>
    <t>-штрафы</t>
  </si>
  <si>
    <t>-доходы от продаж материальных и нематериальных активов</t>
  </si>
  <si>
    <t>Безвозмездные  перечисления</t>
  </si>
  <si>
    <t>-субвенции</t>
  </si>
  <si>
    <t>-иные межбюджетные трансферты</t>
  </si>
  <si>
    <t>Возврат остатков субсидий и субвенций из бюджетов муниципальных районов</t>
  </si>
  <si>
    <t xml:space="preserve">          ВСЕГО   ДОХОДОВ:</t>
  </si>
  <si>
    <t>РАСХОДЫ:</t>
  </si>
  <si>
    <t>Военкомат</t>
  </si>
  <si>
    <t xml:space="preserve">Правоохранительная деятельность  </t>
  </si>
  <si>
    <t>Национальная  экономика</t>
  </si>
  <si>
    <t>Ж К Х</t>
  </si>
  <si>
    <t>Образование</t>
  </si>
  <si>
    <t xml:space="preserve">Культура         </t>
  </si>
  <si>
    <t>Здравоохранение</t>
  </si>
  <si>
    <t>Физическая культура</t>
  </si>
  <si>
    <t>Социальная политика</t>
  </si>
  <si>
    <t>ИТОГО  РАСХОДОВ:</t>
  </si>
  <si>
    <t>Дефицит (-),  профицит (+)</t>
  </si>
  <si>
    <t xml:space="preserve">         ИТОГО НАЛОГОВЫХ, НЕНАЛОГОВЫХ ДОХОДОВ </t>
  </si>
  <si>
    <t xml:space="preserve"> - доходы от оказания платных услуг</t>
  </si>
  <si>
    <t xml:space="preserve"> -субсидии</t>
  </si>
  <si>
    <t>Охрана окружающей среды</t>
  </si>
  <si>
    <t>Государственное управление и местное самоуправление</t>
  </si>
  <si>
    <t xml:space="preserve"> - патент</t>
  </si>
  <si>
    <t>Налоги на товары (работы, услуги)</t>
  </si>
  <si>
    <t>Неналоговые доходы</t>
  </si>
  <si>
    <t>Налоговые доходы</t>
  </si>
  <si>
    <t xml:space="preserve"> - сельхоз. налог</t>
  </si>
  <si>
    <t xml:space="preserve">         тыс. руб.</t>
  </si>
  <si>
    <t>Прочие неналоговые доходы</t>
  </si>
  <si>
    <t>Исполнено</t>
  </si>
  <si>
    <t xml:space="preserve">Исполнено </t>
  </si>
  <si>
    <t>Межбюджетные трансферты</t>
  </si>
  <si>
    <t xml:space="preserve">Уточненный план                                     </t>
  </si>
  <si>
    <t xml:space="preserve">Уточненный план  </t>
  </si>
  <si>
    <t xml:space="preserve">уточненный план </t>
  </si>
  <si>
    <t>Дотация</t>
  </si>
  <si>
    <t>Обслуживание муниципального долга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</si>
  <si>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</si>
  <si>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Исполнение консолидированного бюджета Новошешминского муниципального района по доходам и расходам на 01.01.2020год.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</si>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</sst>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_р_."/>
    <numFmt numFmtId="172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zoomScalePageLayoutView="0" workbookViewId="0" topLeftCell="A31">
      <selection activeCell="C33" sqref="C33"/>
    </sheetView>
  </sheetViews>
  <sheetFormatPr defaultColWidth="9.00390625" defaultRowHeight="12.75"/>
  <cols>
    <col min="1" max="1" width="38.75390625" style="0" customWidth="1"/>
    <col min="2" max="2" width="14.125" style="0" customWidth="1"/>
    <col min="3" max="3" width="14.25390625" style="0" customWidth="1"/>
    <col min="4" max="4" width="13.125" style="0" customWidth="1"/>
  </cols>
  <sheetData>
    <row r="2" spans="1:4" ht="33.75" customHeight="1">
      <c r="A2" s="23" t="s">
        <v>53</v>
      </c>
      <c r="B2" s="23"/>
      <c r="C2" s="23"/>
      <c r="D2" s="23"/>
    </row>
    <row r="3" spans="1:4" ht="15.75">
      <c r="A3" s="15"/>
      <c r="B3" s="15"/>
      <c r="C3" s="24" t="s">
        <v>42</v>
      </c>
      <c r="D3" s="25"/>
    </row>
    <row r="4" spans="1:4" ht="12.75">
      <c r="A4" s="26" t="s">
        <v>0</v>
      </c>
      <c r="B4" s="29" t="s">
        <v>48</v>
      </c>
      <c r="C4" s="29" t="s">
        <v>44</v>
      </c>
      <c r="D4" s="26" t="s">
        <v>1</v>
      </c>
    </row>
    <row r="5" spans="1:4" ht="12.75">
      <c r="A5" s="27"/>
      <c r="B5" s="29"/>
      <c r="C5" s="29"/>
      <c r="D5" s="30"/>
    </row>
    <row r="6" spans="1:4" ht="12.75">
      <c r="A6" s="28"/>
      <c r="B6" s="29"/>
      <c r="C6" s="29"/>
      <c r="D6" s="28"/>
    </row>
    <row r="7" spans="1:4" ht="15.75">
      <c r="A7" s="13" t="s">
        <v>40</v>
      </c>
      <c r="B7" s="20">
        <f>B8+B9+B10+B16+B20</f>
        <v>131981.30000000002</v>
      </c>
      <c r="C7" s="20">
        <f>C8+C9+C10+C16+C20</f>
        <v>136681.1</v>
      </c>
      <c r="D7" s="21">
        <f>C7/B7*100</f>
        <v>103.56095901464828</v>
      </c>
    </row>
    <row r="8" spans="1:4" ht="15.75" customHeight="1">
      <c r="A8" s="5" t="s">
        <v>2</v>
      </c>
      <c r="B8" s="10">
        <v>79739.1</v>
      </c>
      <c r="C8" s="10">
        <v>82639.6</v>
      </c>
      <c r="D8" s="21">
        <f>C8/B8*100</f>
        <v>103.63748775694734</v>
      </c>
    </row>
    <row r="9" spans="1:4" ht="15.75">
      <c r="A9" s="5" t="s">
        <v>38</v>
      </c>
      <c r="B9" s="10">
        <v>14400</v>
      </c>
      <c r="C9" s="10">
        <v>15917.4</v>
      </c>
      <c r="D9" s="21">
        <f>C9/B9*100</f>
        <v>110.5375</v>
      </c>
    </row>
    <row r="10" spans="1:4" ht="15.75" customHeight="1">
      <c r="A10" s="5" t="s">
        <v>3</v>
      </c>
      <c r="B10" s="10">
        <f>B12+B13+B14+B15</f>
        <v>7582.4</v>
      </c>
      <c r="C10" s="10">
        <f>C12+C13+C14+C15</f>
        <v>7382.000000000001</v>
      </c>
      <c r="D10" s="21">
        <f>C10/B10*100</f>
        <v>97.35703734965185</v>
      </c>
    </row>
    <row r="11" spans="1:4" ht="15.75">
      <c r="A11" s="7" t="s">
        <v>4</v>
      </c>
      <c r="B11" s="12"/>
      <c r="C11" s="12"/>
      <c r="D11" s="21"/>
    </row>
    <row r="12" spans="1:4" ht="18.75" customHeight="1">
      <c r="A12" s="7" t="s">
        <v>5</v>
      </c>
      <c r="B12" s="12">
        <v>4872.5</v>
      </c>
      <c r="C12" s="12">
        <v>4704.6</v>
      </c>
      <c r="D12" s="22">
        <f>C12/B12*100</f>
        <v>96.55413032324269</v>
      </c>
    </row>
    <row r="13" spans="1:4" ht="15.75">
      <c r="A13" s="7" t="s">
        <v>6</v>
      </c>
      <c r="B13" s="12">
        <v>2163.9</v>
      </c>
      <c r="C13" s="12">
        <v>2070.5</v>
      </c>
      <c r="D13" s="22">
        <f>C13/B13*100</f>
        <v>95.6837192106844</v>
      </c>
    </row>
    <row r="14" spans="1:4" ht="15.75">
      <c r="A14" s="7" t="s">
        <v>41</v>
      </c>
      <c r="B14" s="12">
        <v>501</v>
      </c>
      <c r="C14" s="12">
        <v>559.1</v>
      </c>
      <c r="D14" s="22">
        <f>C14/B14*100</f>
        <v>111.59680638722556</v>
      </c>
    </row>
    <row r="15" spans="1:4" ht="15.75">
      <c r="A15" s="7" t="s">
        <v>37</v>
      </c>
      <c r="B15" s="12">
        <v>45</v>
      </c>
      <c r="C15" s="12">
        <v>47.8</v>
      </c>
      <c r="D15" s="22">
        <f>C15/B15*100</f>
        <v>106.22222222222221</v>
      </c>
    </row>
    <row r="16" spans="1:4" ht="15.75">
      <c r="A16" s="5" t="s">
        <v>7</v>
      </c>
      <c r="B16" s="10">
        <f>B18+B19</f>
        <v>28702.6</v>
      </c>
      <c r="C16" s="10">
        <f>C18+C19</f>
        <v>29656</v>
      </c>
      <c r="D16" s="21">
        <f>C16/B16*100</f>
        <v>103.32165030345683</v>
      </c>
    </row>
    <row r="17" spans="1:4" ht="15.75">
      <c r="A17" s="7" t="s">
        <v>4</v>
      </c>
      <c r="B17" s="12"/>
      <c r="C17" s="12"/>
      <c r="D17" s="21"/>
    </row>
    <row r="18" spans="1:4" ht="15" customHeight="1">
      <c r="A18" s="7" t="s">
        <v>8</v>
      </c>
      <c r="B18" s="12">
        <v>3285</v>
      </c>
      <c r="C18" s="12">
        <v>2992.1</v>
      </c>
      <c r="D18" s="22">
        <f aca="true" t="shared" si="0" ref="D18:D27">C18/B18*100</f>
        <v>91.08371385083713</v>
      </c>
    </row>
    <row r="19" spans="1:4" ht="15.75">
      <c r="A19" s="7" t="s">
        <v>9</v>
      </c>
      <c r="B19" s="12">
        <v>25417.6</v>
      </c>
      <c r="C19" s="12">
        <v>26663.9</v>
      </c>
      <c r="D19" s="22">
        <f t="shared" si="0"/>
        <v>104.9032953544001</v>
      </c>
    </row>
    <row r="20" spans="1:4" ht="15.75">
      <c r="A20" s="5" t="s">
        <v>10</v>
      </c>
      <c r="B20" s="10">
        <v>1557.2</v>
      </c>
      <c r="C20" s="10">
        <v>1086.1</v>
      </c>
      <c r="D20" s="21">
        <f t="shared" si="0"/>
        <v>69.74698176213717</v>
      </c>
    </row>
    <row r="21" spans="1:4" ht="15.75">
      <c r="A21" s="13" t="s">
        <v>39</v>
      </c>
      <c r="B21" s="10">
        <f>B22+B23+B24+B25+B26+B27</f>
        <v>15658.6</v>
      </c>
      <c r="C21" s="10">
        <f>C22+C23+C24+C25+C26+C27</f>
        <v>19060.8</v>
      </c>
      <c r="D21" s="21">
        <f t="shared" si="0"/>
        <v>121.72735749045252</v>
      </c>
    </row>
    <row r="22" spans="1:4" ht="28.5" customHeight="1">
      <c r="A22" s="7" t="s">
        <v>11</v>
      </c>
      <c r="B22" s="12">
        <v>7981.7</v>
      </c>
      <c r="C22" s="12">
        <v>9689.5</v>
      </c>
      <c r="D22" s="22">
        <f t="shared" si="0"/>
        <v>121.39644436648835</v>
      </c>
    </row>
    <row r="23" spans="1:4" ht="26.25" customHeight="1">
      <c r="A23" s="7" t="s">
        <v>12</v>
      </c>
      <c r="B23" s="12">
        <v>416</v>
      </c>
      <c r="C23" s="12">
        <v>447.2</v>
      </c>
      <c r="D23" s="22">
        <f t="shared" si="0"/>
        <v>107.5</v>
      </c>
    </row>
    <row r="24" spans="1:4" ht="15.75">
      <c r="A24" s="7" t="s">
        <v>33</v>
      </c>
      <c r="B24" s="12">
        <v>1679.8</v>
      </c>
      <c r="C24" s="12">
        <v>2060.3</v>
      </c>
      <c r="D24" s="22">
        <f t="shared" si="0"/>
        <v>122.65150613168237</v>
      </c>
    </row>
    <row r="25" spans="1:4" ht="15.75">
      <c r="A25" s="7" t="s">
        <v>13</v>
      </c>
      <c r="B25" s="12">
        <v>873.9</v>
      </c>
      <c r="C25" s="12">
        <v>1576</v>
      </c>
      <c r="D25" s="22">
        <f t="shared" si="0"/>
        <v>180.34100011442956</v>
      </c>
    </row>
    <row r="26" spans="1:4" ht="25.5">
      <c r="A26" s="7" t="s">
        <v>14</v>
      </c>
      <c r="B26" s="12">
        <v>1462.1</v>
      </c>
      <c r="C26" s="12">
        <v>1964</v>
      </c>
      <c r="D26" s="22">
        <f t="shared" si="0"/>
        <v>134.3273373914233</v>
      </c>
    </row>
    <row r="27" spans="1:4" ht="15.75">
      <c r="A27" s="5" t="s">
        <v>43</v>
      </c>
      <c r="B27" s="10">
        <v>3245.1</v>
      </c>
      <c r="C27" s="10">
        <v>3323.8</v>
      </c>
      <c r="D27" s="21">
        <f t="shared" si="0"/>
        <v>102.4251949092478</v>
      </c>
    </row>
    <row r="28" spans="1:4" ht="24" customHeight="1">
      <c r="A28" s="6" t="s">
        <v>32</v>
      </c>
      <c r="B28" s="10">
        <f>B7+B21</f>
        <v>147639.90000000002</v>
      </c>
      <c r="C28" s="10">
        <f>C21+C7</f>
        <v>155741.9</v>
      </c>
      <c r="D28" s="21">
        <f>C28/B28*100</f>
        <v>105.4876764343514</v>
      </c>
    </row>
    <row r="29" spans="1:4" ht="12.75">
      <c r="A29" s="26" t="s">
        <v>0</v>
      </c>
      <c r="B29" s="31" t="s">
        <v>47</v>
      </c>
      <c r="C29" s="31" t="s">
        <v>45</v>
      </c>
      <c r="D29" s="26" t="s">
        <v>1</v>
      </c>
    </row>
    <row r="30" spans="1:4" ht="12.75">
      <c r="A30" s="27"/>
      <c r="B30" s="31"/>
      <c r="C30" s="31"/>
      <c r="D30" s="30"/>
    </row>
    <row r="31" spans="1:4" ht="12.75">
      <c r="A31" s="28"/>
      <c r="B31" s="31"/>
      <c r="C31" s="31"/>
      <c r="D31" s="28"/>
    </row>
    <row r="32" spans="1:4" ht="15.75">
      <c r="A32" s="5" t="s">
        <v>15</v>
      </c>
      <c r="B32" s="10">
        <f>B34+B35+B36+B39+B33+B38</f>
        <v>441317.7</v>
      </c>
      <c r="C32" s="10">
        <f>C34+C35+C36+C39+C33+C38+C37</f>
        <v>441167.60000000003</v>
      </c>
      <c r="D32" s="1">
        <f aca="true" t="shared" si="1" ref="D32:D40">C32/B32*100</f>
        <v>99.96598822118398</v>
      </c>
    </row>
    <row r="33" spans="1:4" ht="15.75">
      <c r="A33" s="7" t="s">
        <v>50</v>
      </c>
      <c r="B33" s="12">
        <v>10795.3</v>
      </c>
      <c r="C33" s="12">
        <v>10795.3</v>
      </c>
      <c r="D33" s="11">
        <f t="shared" si="1"/>
        <v>100</v>
      </c>
    </row>
    <row r="34" spans="1:4" ht="15.75">
      <c r="A34" s="7" t="s">
        <v>34</v>
      </c>
      <c r="B34" s="12">
        <v>274959.2</v>
      </c>
      <c r="C34" s="12">
        <v>274960.2</v>
      </c>
      <c r="D34" s="11">
        <f t="shared" si="1"/>
        <v>100.00036369032206</v>
      </c>
    </row>
    <row r="35" spans="1:4" ht="15.75">
      <c r="A35" s="7" t="s">
        <v>16</v>
      </c>
      <c r="B35" s="12">
        <v>125365.7</v>
      </c>
      <c r="C35" s="12">
        <v>125365.7</v>
      </c>
      <c r="D35" s="11">
        <f t="shared" si="1"/>
        <v>100</v>
      </c>
    </row>
    <row r="36" spans="1:4" ht="15.75">
      <c r="A36" s="7" t="s">
        <v>17</v>
      </c>
      <c r="B36" s="12">
        <v>33901.8</v>
      </c>
      <c r="C36" s="12">
        <v>32645.7</v>
      </c>
      <c r="D36" s="11">
        <f t="shared" si="1"/>
        <v>96.29488699715058</v>
      </c>
    </row>
    <row r="37" spans="1:4" ht="25.5">
      <c r="A37" s="7" t="s">
        <v>54</v>
      </c>
      <c r="B37" s="12"/>
      <c r="C37" s="12">
        <v>1105</v>
      </c>
      <c r="D37" s="11" t="e">
        <f t="shared" si="1"/>
        <v>#DIV/0!</v>
      </c>
    </row>
    <row r="38" spans="1:4" ht="90.75" customHeight="1">
      <c r="A38" s="7" t="s">
        <v>52</v>
      </c>
      <c r="B38" s="12">
        <v>409.4</v>
      </c>
      <c r="C38" s="12">
        <v>409.4</v>
      </c>
      <c r="D38" s="11">
        <f t="shared" si="1"/>
        <v>100</v>
      </c>
    </row>
    <row r="39" spans="1:4" ht="25.5">
      <c r="A39" s="5" t="s">
        <v>18</v>
      </c>
      <c r="B39" s="10">
        <v>-4113.7</v>
      </c>
      <c r="C39" s="12">
        <v>-4113.7</v>
      </c>
      <c r="D39" s="11">
        <f t="shared" si="1"/>
        <v>100</v>
      </c>
    </row>
    <row r="40" spans="1:4" ht="15.75">
      <c r="A40" s="5" t="s">
        <v>19</v>
      </c>
      <c r="B40" s="10">
        <f>B32+B28</f>
        <v>588957.6000000001</v>
      </c>
      <c r="C40" s="10">
        <f>C32+C28</f>
        <v>596909.5</v>
      </c>
      <c r="D40" s="1">
        <f t="shared" si="1"/>
        <v>101.35016510526394</v>
      </c>
    </row>
    <row r="42" spans="1:4" ht="27">
      <c r="A42" s="14" t="s">
        <v>20</v>
      </c>
      <c r="B42" s="9" t="s">
        <v>49</v>
      </c>
      <c r="C42" s="9" t="s">
        <v>44</v>
      </c>
      <c r="D42" s="9" t="s">
        <v>1</v>
      </c>
    </row>
    <row r="43" spans="1:4" ht="12.75">
      <c r="A43" s="32" t="s">
        <v>36</v>
      </c>
      <c r="B43" s="34">
        <v>93169.4</v>
      </c>
      <c r="C43" s="34">
        <v>92563.5</v>
      </c>
      <c r="D43" s="36">
        <f>C43/B43*100</f>
        <v>99.34967918651402</v>
      </c>
    </row>
    <row r="44" spans="1:4" ht="12.75">
      <c r="A44" s="33"/>
      <c r="B44" s="35"/>
      <c r="C44" s="35"/>
      <c r="D44" s="37"/>
    </row>
    <row r="45" spans="1:4" ht="15.75">
      <c r="A45" s="7" t="s">
        <v>21</v>
      </c>
      <c r="B45" s="3">
        <v>1425.7</v>
      </c>
      <c r="C45" s="3">
        <v>1425.7</v>
      </c>
      <c r="D45" s="17">
        <f aca="true" t="shared" si="2" ref="D45:D54">C45/B45*100</f>
        <v>100</v>
      </c>
    </row>
    <row r="46" spans="1:4" ht="15.75">
      <c r="A46" s="7" t="s">
        <v>22</v>
      </c>
      <c r="B46" s="3">
        <v>2277.7</v>
      </c>
      <c r="C46" s="3">
        <v>2277.6</v>
      </c>
      <c r="D46" s="18">
        <f t="shared" si="2"/>
        <v>99.99560960618167</v>
      </c>
    </row>
    <row r="47" spans="1:4" ht="15.75">
      <c r="A47" s="7" t="s">
        <v>23</v>
      </c>
      <c r="B47" s="12">
        <v>40112.3</v>
      </c>
      <c r="C47" s="3">
        <v>37361.8</v>
      </c>
      <c r="D47" s="18">
        <f t="shared" si="2"/>
        <v>93.14300102462337</v>
      </c>
    </row>
    <row r="48" spans="1:4" ht="15.75">
      <c r="A48" s="7" t="s">
        <v>24</v>
      </c>
      <c r="B48" s="12">
        <v>29332.6</v>
      </c>
      <c r="C48" s="3">
        <v>27482.9</v>
      </c>
      <c r="D48" s="18">
        <f t="shared" si="2"/>
        <v>93.69404689662697</v>
      </c>
    </row>
    <row r="49" spans="1:4" ht="15.75">
      <c r="A49" s="7" t="s">
        <v>35</v>
      </c>
      <c r="B49" s="3">
        <v>1375.3</v>
      </c>
      <c r="C49" s="3">
        <v>648.4</v>
      </c>
      <c r="D49" s="17">
        <f t="shared" si="2"/>
        <v>47.14607721951574</v>
      </c>
    </row>
    <row r="50" spans="1:4" ht="15.75">
      <c r="A50" s="7" t="s">
        <v>25</v>
      </c>
      <c r="B50" s="3">
        <v>315835.4</v>
      </c>
      <c r="C50" s="3">
        <v>309973.4</v>
      </c>
      <c r="D50" s="18">
        <f t="shared" si="2"/>
        <v>98.14396992864005</v>
      </c>
    </row>
    <row r="51" spans="1:4" ht="15.75">
      <c r="A51" s="7" t="s">
        <v>26</v>
      </c>
      <c r="B51" s="3">
        <v>62859.1</v>
      </c>
      <c r="C51" s="12">
        <v>62687.7</v>
      </c>
      <c r="D51" s="18">
        <f t="shared" si="2"/>
        <v>99.72732667187407</v>
      </c>
    </row>
    <row r="52" spans="1:4" ht="15.75">
      <c r="A52" s="7" t="s">
        <v>27</v>
      </c>
      <c r="B52" s="3">
        <v>203.7</v>
      </c>
      <c r="C52" s="12">
        <v>178.5</v>
      </c>
      <c r="D52" s="18">
        <f t="shared" si="2"/>
        <v>87.62886597938144</v>
      </c>
    </row>
    <row r="53" spans="1:4" ht="15.75">
      <c r="A53" s="7" t="s">
        <v>29</v>
      </c>
      <c r="B53" s="3">
        <v>23083.7</v>
      </c>
      <c r="C53" s="12">
        <v>20677.8</v>
      </c>
      <c r="D53" s="18">
        <f t="shared" si="2"/>
        <v>89.57749407590637</v>
      </c>
    </row>
    <row r="54" spans="1:4" ht="15.75">
      <c r="A54" s="7" t="s">
        <v>28</v>
      </c>
      <c r="B54" s="3">
        <v>21386.7</v>
      </c>
      <c r="C54" s="3">
        <v>21315.2</v>
      </c>
      <c r="D54" s="18">
        <f t="shared" si="2"/>
        <v>99.66568007219439</v>
      </c>
    </row>
    <row r="55" spans="1:4" ht="15.75">
      <c r="A55" s="7" t="s">
        <v>51</v>
      </c>
      <c r="B55" s="3">
        <v>3.8</v>
      </c>
      <c r="C55" s="3">
        <v>3.8</v>
      </c>
      <c r="D55" s="18">
        <f>C55/B55*100</f>
        <v>100</v>
      </c>
    </row>
    <row r="56" spans="1:4" ht="15.75">
      <c r="A56" s="7" t="s">
        <v>46</v>
      </c>
      <c r="B56" s="3">
        <v>755.1</v>
      </c>
      <c r="C56" s="3">
        <v>755.1</v>
      </c>
      <c r="D56" s="18">
        <f>C56/B56*100</f>
        <v>100</v>
      </c>
    </row>
    <row r="57" spans="1:4" ht="15.75">
      <c r="A57" s="5" t="s">
        <v>30</v>
      </c>
      <c r="B57" s="10">
        <f>SUM(B43:B56)</f>
        <v>591820.4999999999</v>
      </c>
      <c r="C57" s="10">
        <f>SUM(C43:C56)</f>
        <v>577351.4</v>
      </c>
      <c r="D57" s="19">
        <f>C57/B57*100</f>
        <v>97.55515396982702</v>
      </c>
    </row>
    <row r="58" spans="1:4" ht="15.75">
      <c r="A58" s="5"/>
      <c r="B58" s="2"/>
      <c r="C58" s="2"/>
      <c r="D58" s="4"/>
    </row>
    <row r="59" spans="1:4" ht="15.75">
      <c r="A59" s="5" t="s">
        <v>31</v>
      </c>
      <c r="B59" s="16">
        <f>B40-B57</f>
        <v>-2862.8999999997905</v>
      </c>
      <c r="C59" s="16">
        <f>C40-C57</f>
        <v>19558.099999999977</v>
      </c>
      <c r="D59" s="4"/>
    </row>
    <row r="60" spans="1:4" ht="15.75">
      <c r="A60" s="8"/>
      <c r="B60" s="3"/>
      <c r="C60" s="3"/>
      <c r="D60" s="4"/>
    </row>
  </sheetData>
  <sheetProtection/>
  <mergeCells count="14">
    <mergeCell ref="A2:D2"/>
    <mergeCell ref="C3:D3"/>
    <mergeCell ref="A4:A6"/>
    <mergeCell ref="B4:B6"/>
    <mergeCell ref="C4:C6"/>
    <mergeCell ref="D4:D6"/>
    <mergeCell ref="A29:A31"/>
    <mergeCell ref="B29:B31"/>
    <mergeCell ref="C29:C31"/>
    <mergeCell ref="D29:D31"/>
    <mergeCell ref="A43:A44"/>
    <mergeCell ref="B43:B44"/>
    <mergeCell ref="C43:C44"/>
    <mergeCell ref="D43:D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nshe-priem-fo</dc:creator>
  <cp:keywords/>
  <dc:description/>
  <cp:lastModifiedBy>Наталья</cp:lastModifiedBy>
  <cp:lastPrinted>2020-01-16T16:44:36Z</cp:lastPrinted>
  <dcterms:created xsi:type="dcterms:W3CDTF">2011-03-10T05:30:20Z</dcterms:created>
  <dcterms:modified xsi:type="dcterms:W3CDTF">2020-01-16T16:46:53Z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