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7175" windowHeight="9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6" i="1"/>
  <c r="D47"/>
  <c r="D48"/>
  <c r="D49"/>
  <c r="D50"/>
  <c r="D51"/>
  <c r="D52"/>
  <c r="D53"/>
  <c r="D54"/>
  <c r="D55"/>
  <c r="D56"/>
  <c r="C32"/>
  <c r="B32"/>
  <c r="D33"/>
  <c r="C57"/>
  <c r="D57" s="1"/>
  <c r="B57"/>
  <c r="D45"/>
  <c r="D34"/>
  <c r="D35"/>
  <c r="D36"/>
  <c r="D37"/>
  <c r="D38"/>
  <c r="D39"/>
  <c r="D40"/>
  <c r="C21"/>
  <c r="B21"/>
  <c r="C16"/>
  <c r="B16"/>
  <c r="C10"/>
  <c r="B10"/>
  <c r="D8"/>
  <c r="D9"/>
  <c r="D12"/>
  <c r="D13"/>
  <c r="D14"/>
  <c r="D15"/>
  <c r="D18"/>
  <c r="D19"/>
  <c r="D20"/>
  <c r="D22"/>
  <c r="D23"/>
  <c r="D25"/>
  <c r="D26"/>
  <c r="D32" l="1"/>
  <c r="D16"/>
  <c r="C7"/>
  <c r="C28" s="1"/>
  <c r="C42" s="1"/>
  <c r="C59" s="1"/>
  <c r="D10"/>
  <c r="B7"/>
  <c r="B28" s="1"/>
  <c r="B42" s="1"/>
  <c r="B59" s="1"/>
  <c r="D21"/>
  <c r="D7" l="1"/>
  <c r="D28"/>
  <c r="D42"/>
</calcChain>
</file>

<file path=xl/sharedStrings.xml><?xml version="1.0" encoding="utf-8"?>
<sst xmlns="http://schemas.openxmlformats.org/spreadsheetml/2006/main" count="61" uniqueCount="56">
  <si>
    <t xml:space="preserve">         тыс. руб.</t>
  </si>
  <si>
    <t>Наименование  показателей</t>
  </si>
  <si>
    <t xml:space="preserve">Уточненный план  </t>
  </si>
  <si>
    <t>Исполнено</t>
  </si>
  <si>
    <t>% исполнения</t>
  </si>
  <si>
    <t>Налоговые доходы</t>
  </si>
  <si>
    <t>Налог на доходы физ. лиц</t>
  </si>
  <si>
    <t>Налоги на товары (работы, услуги)</t>
  </si>
  <si>
    <t>Налоги на совокупный доход</t>
  </si>
  <si>
    <t>в том числе:</t>
  </si>
  <si>
    <t xml:space="preserve">-единый налог на вмененный доход               </t>
  </si>
  <si>
    <t>-упрощенная система налогообложения</t>
  </si>
  <si>
    <t xml:space="preserve"> - сельхоз. налог</t>
  </si>
  <si>
    <t xml:space="preserve"> - патент</t>
  </si>
  <si>
    <t xml:space="preserve">Налоги на  имущество </t>
  </si>
  <si>
    <t>- налог на имущество физических лиц</t>
  </si>
  <si>
    <t>- земельный налог</t>
  </si>
  <si>
    <t>Государственная пошлина</t>
  </si>
  <si>
    <t>Неналоговые доходы</t>
  </si>
  <si>
    <t>-доходы от использования имущества, находящегося в муниципальной собственности</t>
  </si>
  <si>
    <t>-плата за негативное воздействие на окружающую среду</t>
  </si>
  <si>
    <t xml:space="preserve"> - доходы от оказания платных услуг</t>
  </si>
  <si>
    <t>-штрафы</t>
  </si>
  <si>
    <t>-доходы от продаж материальных и нематериальных активов</t>
  </si>
  <si>
    <t>Прочие неналоговые доходы</t>
  </si>
  <si>
    <t xml:space="preserve">         ИТОГО НАЛОГОВЫХ, НЕНАЛОГОВЫХ ДОХОДОВ </t>
  </si>
  <si>
    <t xml:space="preserve">Уточненный план                                     </t>
  </si>
  <si>
    <t xml:space="preserve">Исполнено </t>
  </si>
  <si>
    <t>Безвозмездные  перечисления</t>
  </si>
  <si>
    <t xml:space="preserve"> -субсидии</t>
  </si>
  <si>
    <t>-субвенции</t>
  </si>
  <si>
    <t>-иные межбюджетные трансферты</t>
  </si>
  <si>
    <t>Безвозмездные поступления от негосударственных организаций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</si>
  <si>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</si>
  <si>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</si>
  <si>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</si>
  <si>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 и субвенций из бюджетов муниципальных районов</t>
  </si>
  <si>
    <t xml:space="preserve">          ВСЕГО   ДОХОДОВ:</t>
  </si>
  <si>
    <t>РАСХОДЫ:</t>
  </si>
  <si>
    <t xml:space="preserve">уточненный план </t>
  </si>
  <si>
    <t>Государственное управление и местное самоуправление</t>
  </si>
  <si>
    <t>Военкомат</t>
  </si>
  <si>
    <t xml:space="preserve">Правоохранительная деятельность  </t>
  </si>
  <si>
    <t>Национальная  экономика</t>
  </si>
  <si>
    <t>Ж К Х</t>
  </si>
  <si>
    <t>Охрана окружающей среды</t>
  </si>
  <si>
    <t>Образование</t>
  </si>
  <si>
    <t xml:space="preserve">Культура         </t>
  </si>
  <si>
    <t>Здравоохранение</t>
  </si>
  <si>
    <t>Социальная политика</t>
  </si>
  <si>
    <t>Физическая культура</t>
  </si>
  <si>
    <t>Межбюджетные трансферты</t>
  </si>
  <si>
    <t>ИТОГО  РАСХОДОВ:</t>
  </si>
  <si>
    <t>Дефицит (-),  профицит (+)</t>
  </si>
  <si>
    <t>Исполнение консолидированного бюджета Новошешминского муниципального района по доходам и расходам на 01.02.2021год.</t>
  </si>
  <si>
    <t>дотации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</si>
</sst>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2" fontId="4" fillId="0" borderId="1" xfId="1" applyNumberFormat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right" vertical="center" wrapText="1"/>
    </xf>
    <xf numFmtId="0" fontId="1" fillId="0" borderId="5" xfId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0"/>
  <sheetViews>
    <sheetView tabSelected="1" workbookViewId="0">
      <selection activeCell="C57" sqref="C57"/>
    </sheetView>
  </sheetViews>
  <sheetFormatPr defaultRowHeight="15"/>
  <cols>
    <col min="1" max="1" width="39.140625" customWidth="1"/>
    <col min="2" max="2" width="16.5703125" customWidth="1"/>
    <col min="3" max="3" width="16.28515625" customWidth="1"/>
    <col min="4" max="4" width="9.28515625" bestFit="1" customWidth="1"/>
  </cols>
  <sheetData>
    <row r="2" spans="1:4" ht="39" customHeight="1">
      <c r="A2" s="23" t="s">
        <v>54</v>
      </c>
      <c r="B2" s="23"/>
      <c r="C2" s="23"/>
      <c r="D2" s="23"/>
    </row>
    <row r="3" spans="1:4" ht="15.75">
      <c r="A3" s="15"/>
      <c r="B3" s="15"/>
      <c r="C3" s="24" t="s">
        <v>0</v>
      </c>
      <c r="D3" s="25"/>
    </row>
    <row r="4" spans="1:4">
      <c r="A4" s="26" t="s">
        <v>1</v>
      </c>
      <c r="B4" s="29" t="s">
        <v>2</v>
      </c>
      <c r="C4" s="29" t="s">
        <v>3</v>
      </c>
      <c r="D4" s="26" t="s">
        <v>4</v>
      </c>
    </row>
    <row r="5" spans="1:4">
      <c r="A5" s="27"/>
      <c r="B5" s="29"/>
      <c r="C5" s="29"/>
      <c r="D5" s="30"/>
    </row>
    <row r="6" spans="1:4">
      <c r="A6" s="28"/>
      <c r="B6" s="29"/>
      <c r="C6" s="29"/>
      <c r="D6" s="28"/>
    </row>
    <row r="7" spans="1:4" ht="15.75">
      <c r="A7" s="13" t="s">
        <v>5</v>
      </c>
      <c r="B7" s="18">
        <f>B8+B9+B10+B16+B20</f>
        <v>144333</v>
      </c>
      <c r="C7" s="18">
        <f>C8+C9+C10+C16+C20</f>
        <v>8878</v>
      </c>
      <c r="D7" s="19">
        <f>C7/B7%</f>
        <v>6.1510534666361822</v>
      </c>
    </row>
    <row r="8" spans="1:4" ht="15.75">
      <c r="A8" s="5" t="s">
        <v>6</v>
      </c>
      <c r="B8" s="10">
        <v>91149</v>
      </c>
      <c r="C8" s="10">
        <v>6063.7</v>
      </c>
      <c r="D8" s="20">
        <f t="shared" ref="D8:D28" si="0">C8/B8%</f>
        <v>6.6525140155130611</v>
      </c>
    </row>
    <row r="9" spans="1:4" ht="15.75">
      <c r="A9" s="5" t="s">
        <v>7</v>
      </c>
      <c r="B9" s="10">
        <v>17200</v>
      </c>
      <c r="C9" s="10">
        <v>1343.5</v>
      </c>
      <c r="D9" s="20">
        <f t="shared" si="0"/>
        <v>7.8110465116279073</v>
      </c>
    </row>
    <row r="10" spans="1:4" ht="15.75">
      <c r="A10" s="5" t="s">
        <v>8</v>
      </c>
      <c r="B10" s="10">
        <f>B12+B13+B14+B15</f>
        <v>5880</v>
      </c>
      <c r="C10" s="10">
        <f>C12+C13+C14+C15</f>
        <v>922.1</v>
      </c>
      <c r="D10" s="19">
        <f t="shared" si="0"/>
        <v>15.681972789115648</v>
      </c>
    </row>
    <row r="11" spans="1:4" ht="15.75">
      <c r="A11" s="7" t="s">
        <v>9</v>
      </c>
      <c r="B11" s="12"/>
      <c r="C11" s="12"/>
      <c r="D11" s="20"/>
    </row>
    <row r="12" spans="1:4" ht="15.75">
      <c r="A12" s="7" t="s">
        <v>10</v>
      </c>
      <c r="B12" s="12">
        <v>1226</v>
      </c>
      <c r="C12" s="12">
        <v>809.5</v>
      </c>
      <c r="D12" s="20">
        <f t="shared" si="0"/>
        <v>66.027732463295266</v>
      </c>
    </row>
    <row r="13" spans="1:4" ht="15.75">
      <c r="A13" s="7" t="s">
        <v>11</v>
      </c>
      <c r="B13" s="12">
        <v>3584</v>
      </c>
      <c r="C13" s="12">
        <v>76.099999999999994</v>
      </c>
      <c r="D13" s="20">
        <f t="shared" si="0"/>
        <v>2.1233258928571423</v>
      </c>
    </row>
    <row r="14" spans="1:4" ht="15.75">
      <c r="A14" s="7" t="s">
        <v>12</v>
      </c>
      <c r="B14" s="12">
        <v>1035</v>
      </c>
      <c r="C14" s="12">
        <v>29.5</v>
      </c>
      <c r="D14" s="20">
        <f t="shared" si="0"/>
        <v>2.85024154589372</v>
      </c>
    </row>
    <row r="15" spans="1:4" ht="15.75">
      <c r="A15" s="7" t="s">
        <v>13</v>
      </c>
      <c r="B15" s="12">
        <v>35</v>
      </c>
      <c r="C15" s="12">
        <v>7</v>
      </c>
      <c r="D15" s="20">
        <f t="shared" si="0"/>
        <v>20</v>
      </c>
    </row>
    <row r="16" spans="1:4" ht="15.75">
      <c r="A16" s="5" t="s">
        <v>14</v>
      </c>
      <c r="B16" s="10">
        <f>B18+B19</f>
        <v>29039</v>
      </c>
      <c r="C16" s="10">
        <f>C18+C19</f>
        <v>490.2</v>
      </c>
      <c r="D16" s="19">
        <f t="shared" si="0"/>
        <v>1.6880746582182582</v>
      </c>
    </row>
    <row r="17" spans="1:4" ht="15.75">
      <c r="A17" s="7" t="s">
        <v>9</v>
      </c>
      <c r="B17" s="12"/>
      <c r="C17" s="12"/>
      <c r="D17" s="20"/>
    </row>
    <row r="18" spans="1:4" ht="15.75">
      <c r="A18" s="7" t="s">
        <v>15</v>
      </c>
      <c r="B18" s="12">
        <v>3543</v>
      </c>
      <c r="C18" s="12">
        <v>28.2</v>
      </c>
      <c r="D18" s="20">
        <f t="shared" si="0"/>
        <v>0.7959356477561389</v>
      </c>
    </row>
    <row r="19" spans="1:4" ht="15.75">
      <c r="A19" s="7" t="s">
        <v>16</v>
      </c>
      <c r="B19" s="12">
        <v>25496</v>
      </c>
      <c r="C19" s="12">
        <v>462</v>
      </c>
      <c r="D19" s="20">
        <f t="shared" si="0"/>
        <v>1.8120489488547222</v>
      </c>
    </row>
    <row r="20" spans="1:4" ht="15.75">
      <c r="A20" s="5" t="s">
        <v>17</v>
      </c>
      <c r="B20" s="10">
        <v>1065</v>
      </c>
      <c r="C20" s="10">
        <v>58.5</v>
      </c>
      <c r="D20" s="20">
        <f t="shared" si="0"/>
        <v>5.492957746478873</v>
      </c>
    </row>
    <row r="21" spans="1:4" ht="15.75">
      <c r="A21" s="13" t="s">
        <v>18</v>
      </c>
      <c r="B21" s="10">
        <f>B22+B23+B24+B25+B26+B27</f>
        <v>9975.6</v>
      </c>
      <c r="C21" s="10">
        <f>C22+C23+C24+C25+C26+C27</f>
        <v>980.30000000000007</v>
      </c>
      <c r="D21" s="19">
        <f t="shared" si="0"/>
        <v>9.8269778258951845</v>
      </c>
    </row>
    <row r="22" spans="1:4" ht="38.25">
      <c r="A22" s="7" t="s">
        <v>19</v>
      </c>
      <c r="B22" s="12">
        <v>8958.6</v>
      </c>
      <c r="C22" s="12">
        <v>806</v>
      </c>
      <c r="D22" s="20">
        <f t="shared" si="0"/>
        <v>8.9969414863929629</v>
      </c>
    </row>
    <row r="23" spans="1:4" ht="25.5">
      <c r="A23" s="7" t="s">
        <v>20</v>
      </c>
      <c r="B23" s="12">
        <v>396</v>
      </c>
      <c r="C23" s="12">
        <v>0</v>
      </c>
      <c r="D23" s="20">
        <f t="shared" si="0"/>
        <v>0</v>
      </c>
    </row>
    <row r="24" spans="1:4" ht="15.75">
      <c r="A24" s="7" t="s">
        <v>21</v>
      </c>
      <c r="B24" s="12">
        <v>0</v>
      </c>
      <c r="C24" s="12">
        <v>26.7</v>
      </c>
      <c r="D24" s="20">
        <v>0</v>
      </c>
    </row>
    <row r="25" spans="1:4" ht="15.75">
      <c r="A25" s="7" t="s">
        <v>22</v>
      </c>
      <c r="B25" s="12">
        <v>221</v>
      </c>
      <c r="C25" s="12">
        <v>0.5</v>
      </c>
      <c r="D25" s="20">
        <f t="shared" si="0"/>
        <v>0.22624434389140272</v>
      </c>
    </row>
    <row r="26" spans="1:4" ht="25.5">
      <c r="A26" s="7" t="s">
        <v>23</v>
      </c>
      <c r="B26" s="12">
        <v>400</v>
      </c>
      <c r="C26" s="12">
        <v>9.5</v>
      </c>
      <c r="D26" s="20">
        <f t="shared" si="0"/>
        <v>2.375</v>
      </c>
    </row>
    <row r="27" spans="1:4" ht="15.75">
      <c r="A27" s="5" t="s">
        <v>24</v>
      </c>
      <c r="B27" s="10">
        <v>0</v>
      </c>
      <c r="C27" s="10">
        <v>137.6</v>
      </c>
      <c r="D27" s="19">
        <v>0</v>
      </c>
    </row>
    <row r="28" spans="1:4" ht="25.5">
      <c r="A28" s="6" t="s">
        <v>25</v>
      </c>
      <c r="B28" s="10">
        <f>B7+B21</f>
        <v>154308.6</v>
      </c>
      <c r="C28" s="10">
        <f>C7+C21</f>
        <v>9858.2999999999993</v>
      </c>
      <c r="D28" s="19">
        <f t="shared" si="0"/>
        <v>6.3886912330226568</v>
      </c>
    </row>
    <row r="29" spans="1:4">
      <c r="A29" s="26" t="s">
        <v>1</v>
      </c>
      <c r="B29" s="31" t="s">
        <v>26</v>
      </c>
      <c r="C29" s="31" t="s">
        <v>27</v>
      </c>
      <c r="D29" s="26" t="s">
        <v>4</v>
      </c>
    </row>
    <row r="30" spans="1:4">
      <c r="A30" s="27"/>
      <c r="B30" s="31"/>
      <c r="C30" s="31"/>
      <c r="D30" s="30"/>
    </row>
    <row r="31" spans="1:4">
      <c r="A31" s="28"/>
      <c r="B31" s="31"/>
      <c r="C31" s="31"/>
      <c r="D31" s="28"/>
    </row>
    <row r="32" spans="1:4" ht="15.75">
      <c r="A32" s="5" t="s">
        <v>28</v>
      </c>
      <c r="B32" s="10">
        <f>B34+B35+B36+B37+B38+B39+B40+B41+B33</f>
        <v>407408.69999999995</v>
      </c>
      <c r="C32" s="10">
        <f>C34+C35+C36+C37+C38+C39+C40+C41+C33</f>
        <v>21231.1</v>
      </c>
      <c r="D32" s="1">
        <f>C32/B32%</f>
        <v>5.2112534661140035</v>
      </c>
    </row>
    <row r="33" spans="1:4" ht="15.75">
      <c r="A33" s="7" t="s">
        <v>55</v>
      </c>
      <c r="B33" s="12">
        <v>12151.8</v>
      </c>
      <c r="C33" s="12">
        <v>1013</v>
      </c>
      <c r="D33" s="11">
        <f>C33/B33%</f>
        <v>8.3362135650685509</v>
      </c>
    </row>
    <row r="34" spans="1:4" ht="15.75">
      <c r="A34" s="7" t="s">
        <v>29</v>
      </c>
      <c r="B34" s="12">
        <v>216521.8</v>
      </c>
      <c r="C34" s="12">
        <v>20516</v>
      </c>
      <c r="D34" s="11">
        <f t="shared" ref="D34:D42" si="1">C34/B34%</f>
        <v>9.4752583804494517</v>
      </c>
    </row>
    <row r="35" spans="1:4" ht="15.75">
      <c r="A35" s="7" t="s">
        <v>30</v>
      </c>
      <c r="B35" s="12">
        <v>148430.9</v>
      </c>
      <c r="C35" s="12">
        <v>9277</v>
      </c>
      <c r="D35" s="11">
        <f t="shared" si="1"/>
        <v>6.2500463178489118</v>
      </c>
    </row>
    <row r="36" spans="1:4" ht="15.75">
      <c r="A36" s="7" t="s">
        <v>31</v>
      </c>
      <c r="B36" s="12">
        <v>30304.2</v>
      </c>
      <c r="C36" s="12">
        <v>0</v>
      </c>
      <c r="D36" s="11">
        <f t="shared" si="1"/>
        <v>0</v>
      </c>
    </row>
    <row r="37" spans="1:4" ht="0.75" customHeight="1">
      <c r="A37" s="7" t="s">
        <v>32</v>
      </c>
      <c r="B37" s="12"/>
      <c r="C37" s="12"/>
      <c r="D37" s="11" t="e">
        <f t="shared" si="1"/>
        <v>#DIV/0!</v>
      </c>
    </row>
    <row r="38" spans="1:4" ht="38.25" hidden="1">
      <c r="A38" s="7" t="s">
        <v>33</v>
      </c>
      <c r="B38" s="12"/>
      <c r="C38" s="12"/>
      <c r="D38" s="11" t="e">
        <f t="shared" si="1"/>
        <v>#DIV/0!</v>
      </c>
    </row>
    <row r="39" spans="1:4" ht="15.75" hidden="1">
      <c r="A39" s="7" t="s">
        <v>34</v>
      </c>
      <c r="B39" s="12"/>
      <c r="C39" s="12"/>
      <c r="D39" s="11" t="e">
        <f t="shared" si="1"/>
        <v>#DIV/0!</v>
      </c>
    </row>
    <row r="40" spans="1:4" ht="102" hidden="1">
      <c r="A40" s="7" t="s">
        <v>35</v>
      </c>
      <c r="B40" s="12"/>
      <c r="C40" s="12"/>
      <c r="D40" s="11" t="e">
        <f t="shared" si="1"/>
        <v>#DIV/0!</v>
      </c>
    </row>
    <row r="41" spans="1:4" ht="25.5">
      <c r="A41" s="5" t="s">
        <v>36</v>
      </c>
      <c r="B41" s="10"/>
      <c r="C41" s="12">
        <v>-9574.9</v>
      </c>
      <c r="D41" s="11"/>
    </row>
    <row r="42" spans="1:4" ht="15.75">
      <c r="A42" s="5" t="s">
        <v>37</v>
      </c>
      <c r="B42" s="10">
        <f>B28+B32</f>
        <v>561717.29999999993</v>
      </c>
      <c r="C42" s="10">
        <f>C28+C32</f>
        <v>31089.399999999998</v>
      </c>
      <c r="D42" s="1">
        <f t="shared" si="1"/>
        <v>5.5347058030792367</v>
      </c>
    </row>
    <row r="43" spans="1:4" ht="39.75" customHeight="1"/>
    <row r="44" spans="1:4" ht="40.5">
      <c r="A44" s="14" t="s">
        <v>38</v>
      </c>
      <c r="B44" s="9" t="s">
        <v>39</v>
      </c>
      <c r="C44" s="9" t="s">
        <v>3</v>
      </c>
      <c r="D44" s="9" t="s">
        <v>4</v>
      </c>
    </row>
    <row r="45" spans="1:4" ht="25.5">
      <c r="A45" s="21" t="s">
        <v>40</v>
      </c>
      <c r="B45" s="22">
        <v>74648.7</v>
      </c>
      <c r="C45" s="22">
        <v>2358.6999999999998</v>
      </c>
      <c r="D45" s="17">
        <f>C45/B45%</f>
        <v>3.159733525165207</v>
      </c>
    </row>
    <row r="46" spans="1:4" ht="15.75">
      <c r="A46" s="7" t="s">
        <v>41</v>
      </c>
      <c r="B46" s="3">
        <v>1649.2</v>
      </c>
      <c r="C46" s="3">
        <v>0</v>
      </c>
      <c r="D46" s="17">
        <f t="shared" ref="D46:D57" si="2">C46/B46%</f>
        <v>0</v>
      </c>
    </row>
    <row r="47" spans="1:4" ht="15.75">
      <c r="A47" s="7" t="s">
        <v>42</v>
      </c>
      <c r="B47" s="3">
        <v>2059.4</v>
      </c>
      <c r="C47" s="3">
        <v>52.3</v>
      </c>
      <c r="D47" s="17">
        <f t="shared" si="2"/>
        <v>2.5395746333883653</v>
      </c>
    </row>
    <row r="48" spans="1:4" ht="15.75">
      <c r="A48" s="7" t="s">
        <v>43</v>
      </c>
      <c r="B48" s="12">
        <v>29815.9</v>
      </c>
      <c r="C48" s="3">
        <v>0</v>
      </c>
      <c r="D48" s="17">
        <f t="shared" si="2"/>
        <v>0</v>
      </c>
    </row>
    <row r="49" spans="1:4" ht="15.75">
      <c r="A49" s="7" t="s">
        <v>44</v>
      </c>
      <c r="B49" s="12">
        <v>21733.9</v>
      </c>
      <c r="C49" s="3">
        <v>818.7</v>
      </c>
      <c r="D49" s="17">
        <f t="shared" si="2"/>
        <v>3.7669263224731866</v>
      </c>
    </row>
    <row r="50" spans="1:4" ht="15.75">
      <c r="A50" s="7" t="s">
        <v>45</v>
      </c>
      <c r="B50" s="3">
        <v>534</v>
      </c>
      <c r="C50" s="3">
        <v>0</v>
      </c>
      <c r="D50" s="17">
        <f t="shared" si="2"/>
        <v>0</v>
      </c>
    </row>
    <row r="51" spans="1:4" ht="15.75">
      <c r="A51" s="7" t="s">
        <v>46</v>
      </c>
      <c r="B51" s="3">
        <v>330900.5</v>
      </c>
      <c r="C51" s="3">
        <v>23431</v>
      </c>
      <c r="D51" s="17">
        <f t="shared" si="2"/>
        <v>7.0809805364452458</v>
      </c>
    </row>
    <row r="52" spans="1:4" ht="15.75">
      <c r="A52" s="7" t="s">
        <v>47</v>
      </c>
      <c r="B52" s="3">
        <v>62052.5</v>
      </c>
      <c r="C52" s="12">
        <v>2230</v>
      </c>
      <c r="D52" s="17">
        <f t="shared" si="2"/>
        <v>3.5937311147818383</v>
      </c>
    </row>
    <row r="53" spans="1:4" ht="15.75">
      <c r="A53" s="7" t="s">
        <v>48</v>
      </c>
      <c r="B53" s="3">
        <v>209.2</v>
      </c>
      <c r="C53" s="12">
        <v>0</v>
      </c>
      <c r="D53" s="17">
        <f t="shared" si="2"/>
        <v>0</v>
      </c>
    </row>
    <row r="54" spans="1:4" ht="15.75">
      <c r="A54" s="7" t="s">
        <v>49</v>
      </c>
      <c r="B54" s="3">
        <v>18491.8</v>
      </c>
      <c r="C54" s="12">
        <v>928.5</v>
      </c>
      <c r="D54" s="17">
        <f t="shared" si="2"/>
        <v>5.0211445072951255</v>
      </c>
    </row>
    <row r="55" spans="1:4" ht="15.75">
      <c r="A55" s="7" t="s">
        <v>50</v>
      </c>
      <c r="B55" s="3">
        <v>22353.9</v>
      </c>
      <c r="C55" s="3">
        <v>16632.400000000001</v>
      </c>
      <c r="D55" s="17">
        <f t="shared" si="2"/>
        <v>74.40491368396566</v>
      </c>
    </row>
    <row r="56" spans="1:4" ht="15.75">
      <c r="A56" s="7" t="s">
        <v>51</v>
      </c>
      <c r="B56" s="3">
        <v>1074.4000000000001</v>
      </c>
      <c r="C56" s="3">
        <v>445</v>
      </c>
      <c r="D56" s="17">
        <f t="shared" si="2"/>
        <v>41.41846612062546</v>
      </c>
    </row>
    <row r="57" spans="1:4" ht="15.75">
      <c r="A57" s="5" t="s">
        <v>52</v>
      </c>
      <c r="B57" s="10">
        <f>SUM(B45:B56)</f>
        <v>565523.4</v>
      </c>
      <c r="C57" s="10">
        <f>SUM(C45:C56)</f>
        <v>46896.600000000006</v>
      </c>
      <c r="D57" s="17">
        <f t="shared" si="2"/>
        <v>8.292601154965471</v>
      </c>
    </row>
    <row r="58" spans="1:4" ht="15.75">
      <c r="A58" s="5"/>
      <c r="B58" s="2"/>
      <c r="C58" s="2"/>
      <c r="D58" s="4"/>
    </row>
    <row r="59" spans="1:4" ht="15.75">
      <c r="A59" s="5" t="s">
        <v>53</v>
      </c>
      <c r="B59" s="16">
        <f>B42-B57</f>
        <v>-3806.1000000000931</v>
      </c>
      <c r="C59" s="16">
        <f>C42-C57</f>
        <v>-15807.200000000008</v>
      </c>
      <c r="D59" s="4"/>
    </row>
    <row r="60" spans="1:4" ht="15.75">
      <c r="A60" s="8"/>
      <c r="B60" s="3"/>
      <c r="C60" s="3"/>
      <c r="D60" s="4"/>
    </row>
  </sheetData>
  <mergeCells count="10">
    <mergeCell ref="A29:A31"/>
    <mergeCell ref="B29:B31"/>
    <mergeCell ref="C29:C31"/>
    <mergeCell ref="D29:D31"/>
    <mergeCell ref="A2:D2"/>
    <mergeCell ref="C3:D3"/>
    <mergeCell ref="A4:A6"/>
    <mergeCell ref="B4:B6"/>
    <mergeCell ref="C4:C6"/>
    <mergeCell ref="D4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2021-02-08T11:48:02Z</cp:lastPrinted>
  <dcterms:created xsi:type="dcterms:W3CDTF">2021-02-08T07:57:07Z</dcterms:created>
  <dcterms:modified xsi:type="dcterms:W3CDTF">2021-02-08T11:50:44Z</dcterms:modified>
</cp:coreProperties>
</file>