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Исполнение бюджета на 31.12.22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<sst xmlns="http://schemas.openxmlformats.org/spreadsheetml/2006/main" count="63" uniqueCount="57">
  <si>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</si>
  <si>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</si>
  <si>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</si>
  <si>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</si>
  <si>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</si>
  <si>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</si>
  <si>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</si>
  <si>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</si>
  <si>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</si>
  <si>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</si>
  <si>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</si>
  <si>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</si>
  <si>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</si>
  <si>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</si>
  <si>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</si>
  <si>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</si>
  <si>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</si>
  <si>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</si>
  <si>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</si>
  <si>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</si>
  <si>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</si>
  <si>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</si>
  <si>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</si>
  <si>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</si>
  <si>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</si>
  <si>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</si>
  <si>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</si>
  <si>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</si>
  <si>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</si>
  <si>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</si>
  <si>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</si>
  <si>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</si>
  <si>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</si>
  <si>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</si>
  <si>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</si>
  <si>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</si>
  <si>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</si>
  <si>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</si>
  <si>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Государственное управление и местное самоуправление</t>
  </si>
  <si>
    <t xml:space="preserve"> - патент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</si>
  <si>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</si>
  <si>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</si>
  <si>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</si>
  <si>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</si>
  <si>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</si>
  <si>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Исполнено</t>
  </si>
  <si>
    <t>Налоги на товары (акцизы)</t>
  </si>
  <si>
    <t xml:space="preserve">Уточненный план                                     </t>
  </si>
  <si>
    <t xml:space="preserve">Исполнено </t>
  </si>
  <si>
    <t>дотации</t>
  </si>
  <si>
    <t xml:space="preserve">уточненный план </t>
  </si>
  <si>
    <t>Н.А.Завалишина</t>
  </si>
  <si>
    <t>Прочие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</si>
  <si>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</si>
  <si>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консолидированного бюджета Новошешминского муниципального района по доходам и расходам за 2022 год.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</si>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</sst>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_р_."/>
    <numFmt numFmtId="179" formatCode="#,##0_р_.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zoomScalePageLayoutView="0" workbookViewId="0" topLeftCell="A1">
      <selection activeCell="D46" sqref="D46:D57"/>
    </sheetView>
  </sheetViews>
  <sheetFormatPr defaultColWidth="9.00390625" defaultRowHeight="12.75"/>
  <cols>
    <col min="1" max="1" width="29.125" style="0" customWidth="1"/>
    <col min="2" max="2" width="15.125" style="0" customWidth="1"/>
    <col min="3" max="3" width="14.625" style="0" customWidth="1"/>
  </cols>
  <sheetData>
    <row r="2" spans="1:4" ht="39.75" customHeight="1">
      <c r="A2" s="32" t="s">
        <v>54</v>
      </c>
      <c r="B2" s="32"/>
      <c r="C2" s="32"/>
      <c r="D2" s="32"/>
    </row>
    <row r="3" spans="1:4" ht="15.75">
      <c r="A3" s="20"/>
      <c r="B3" s="20"/>
      <c r="C3" s="20" t="s">
        <v>43</v>
      </c>
      <c r="D3" s="20"/>
    </row>
    <row r="4" spans="1:4" ht="12.75" customHeight="1">
      <c r="A4" s="40" t="s">
        <v>0</v>
      </c>
      <c r="B4" s="39" t="s">
        <v>47</v>
      </c>
      <c r="C4" s="39" t="s">
        <v>45</v>
      </c>
      <c r="D4" s="40" t="s">
        <v>1</v>
      </c>
    </row>
    <row r="5" spans="1:4" ht="12.75" customHeight="1">
      <c r="A5" s="43"/>
      <c r="B5" s="39"/>
      <c r="C5" s="39"/>
      <c r="D5" s="41"/>
    </row>
    <row r="6" spans="1:4" ht="12.75" customHeight="1">
      <c r="A6" s="42"/>
      <c r="B6" s="39"/>
      <c r="C6" s="39"/>
      <c r="D6" s="42"/>
    </row>
    <row r="7" spans="1:4" ht="15">
      <c r="A7" s="18" t="s">
        <v>41</v>
      </c>
      <c r="B7" s="21">
        <f>B8+B9+B10+B16+B20</f>
        <v>211810.2</v>
      </c>
      <c r="C7" s="21">
        <f>C8+C9+C10+C16+C20</f>
        <v>258814.19999999998</v>
      </c>
      <c r="D7" s="29">
        <f>C7/B7*100</f>
        <v>122.19156584527089</v>
      </c>
    </row>
    <row r="8" spans="1:4" ht="15">
      <c r="A8" s="8" t="s">
        <v>2</v>
      </c>
      <c r="B8" s="22">
        <v>141953.6</v>
      </c>
      <c r="C8" s="22">
        <v>174070.7</v>
      </c>
      <c r="D8" s="29">
        <f>C8/B8*100</f>
        <v>122.62506903664297</v>
      </c>
    </row>
    <row r="9" spans="1:4" ht="15">
      <c r="A9" s="8" t="s">
        <v>46</v>
      </c>
      <c r="B9" s="22">
        <v>21600</v>
      </c>
      <c r="C9" s="22">
        <v>21686.8</v>
      </c>
      <c r="D9" s="29">
        <f>C9/B9*100</f>
        <v>100.40185185185184</v>
      </c>
    </row>
    <row r="10" spans="1:4" ht="15">
      <c r="A10" s="8" t="s">
        <v>3</v>
      </c>
      <c r="B10" s="22">
        <f>B12+B13+B14+B15</f>
        <v>8317</v>
      </c>
      <c r="C10" s="22">
        <f>C12+C13+C14+C15</f>
        <v>9773.9</v>
      </c>
      <c r="D10" s="29">
        <f>C10/B10*100</f>
        <v>117.51713358182036</v>
      </c>
    </row>
    <row r="11" spans="1:4" ht="15">
      <c r="A11" s="10" t="s">
        <v>4</v>
      </c>
      <c r="B11" s="23"/>
      <c r="C11" s="23"/>
      <c r="D11" s="29"/>
    </row>
    <row r="12" spans="1:4" ht="26.25">
      <c r="A12" s="10" t="s">
        <v>5</v>
      </c>
      <c r="B12" s="23">
        <v>0</v>
      </c>
      <c r="C12" s="23">
        <v>16.1</v>
      </c>
      <c r="D12" s="30" t="e">
        <f>C12/B12*100</f>
        <v>#DIV/0!</v>
      </c>
    </row>
    <row r="13" spans="1:4" ht="26.25">
      <c r="A13" s="10" t="s">
        <v>6</v>
      </c>
      <c r="B13" s="23">
        <v>3731</v>
      </c>
      <c r="C13" s="23">
        <v>4509</v>
      </c>
      <c r="D13" s="30">
        <f>C13/B13*100</f>
        <v>120.85231841329403</v>
      </c>
    </row>
    <row r="14" spans="1:4" ht="15">
      <c r="A14" s="10" t="s">
        <v>42</v>
      </c>
      <c r="B14" s="23">
        <v>1530</v>
      </c>
      <c r="C14" s="23">
        <v>1641.4</v>
      </c>
      <c r="D14" s="30">
        <f>C14/B14*100</f>
        <v>107.281045751634</v>
      </c>
    </row>
    <row r="15" spans="1:4" ht="15">
      <c r="A15" s="10" t="s">
        <v>39</v>
      </c>
      <c r="B15" s="23">
        <v>3056</v>
      </c>
      <c r="C15" s="23">
        <v>3607.4</v>
      </c>
      <c r="D15" s="30">
        <f>C15/B15*100</f>
        <v>118.04319371727749</v>
      </c>
    </row>
    <row r="16" spans="1:4" ht="15">
      <c r="A16" s="8" t="s">
        <v>7</v>
      </c>
      <c r="B16" s="22">
        <f>B18+B19</f>
        <v>38733.600000000006</v>
      </c>
      <c r="C16" s="22">
        <f>C18+C19</f>
        <v>51515.299999999996</v>
      </c>
      <c r="D16" s="29">
        <f>C16/B16*100</f>
        <v>132.99899828572606</v>
      </c>
    </row>
    <row r="17" spans="1:4" ht="15">
      <c r="A17" s="10" t="s">
        <v>4</v>
      </c>
      <c r="B17" s="23"/>
      <c r="C17" s="23"/>
      <c r="D17" s="29"/>
    </row>
    <row r="18" spans="1:4" ht="26.25">
      <c r="A18" s="10" t="s">
        <v>8</v>
      </c>
      <c r="B18" s="23">
        <v>4001.8</v>
      </c>
      <c r="C18" s="23">
        <v>4292.1</v>
      </c>
      <c r="D18" s="30">
        <f>C18/B18*100</f>
        <v>107.2542355939827</v>
      </c>
    </row>
    <row r="19" spans="1:4" ht="15">
      <c r="A19" s="10" t="s">
        <v>9</v>
      </c>
      <c r="B19" s="23">
        <v>34731.8</v>
      </c>
      <c r="C19" s="23">
        <v>47223.2</v>
      </c>
      <c r="D19" s="30">
        <f>C19/B19*100</f>
        <v>135.96531132852311</v>
      </c>
    </row>
    <row r="20" spans="1:4" ht="15">
      <c r="A20" s="8" t="s">
        <v>10</v>
      </c>
      <c r="B20" s="22">
        <v>1206</v>
      </c>
      <c r="C20" s="22">
        <v>1767.5</v>
      </c>
      <c r="D20" s="29">
        <f>C20/B20*100</f>
        <v>146.55887230514097</v>
      </c>
    </row>
    <row r="21" spans="1:4" ht="15">
      <c r="A21" s="18" t="s">
        <v>40</v>
      </c>
      <c r="B21" s="22">
        <f>B22+B23+B24+B25+B26+B27</f>
        <v>24914.4</v>
      </c>
      <c r="C21" s="22">
        <f>C22+C23+C24+C25+C26+C27</f>
        <v>31203.7</v>
      </c>
      <c r="D21" s="29">
        <f>C21/B21*100</f>
        <v>125.24363420351283</v>
      </c>
    </row>
    <row r="22" spans="1:4" ht="39">
      <c r="A22" s="10" t="s">
        <v>11</v>
      </c>
      <c r="B22" s="23">
        <v>13447.7</v>
      </c>
      <c r="C22" s="23">
        <v>14109</v>
      </c>
      <c r="D22" s="30">
        <f aca="true" t="shared" si="0" ref="D22:D28">C22/B22*100</f>
        <v>104.91756954720881</v>
      </c>
    </row>
    <row r="23" spans="1:4" ht="26.25">
      <c r="A23" s="10" t="s">
        <v>12</v>
      </c>
      <c r="B23" s="23">
        <v>238</v>
      </c>
      <c r="C23" s="23">
        <v>367.3</v>
      </c>
      <c r="D23" s="30">
        <f>C23/B23*100</f>
        <v>154.32773109243698</v>
      </c>
    </row>
    <row r="24" spans="1:4" ht="26.25">
      <c r="A24" s="10" t="s">
        <v>35</v>
      </c>
      <c r="B24" s="23">
        <v>1021</v>
      </c>
      <c r="C24" s="23">
        <v>1417.3</v>
      </c>
      <c r="D24" s="30">
        <f>C24/B24*100</f>
        <v>138.8148873653281</v>
      </c>
    </row>
    <row r="25" spans="1:4" ht="15">
      <c r="A25" s="10" t="s">
        <v>13</v>
      </c>
      <c r="B25" s="23">
        <v>493</v>
      </c>
      <c r="C25" s="23">
        <v>182.6</v>
      </c>
      <c r="D25" s="30">
        <f t="shared" si="0"/>
        <v>37.038539553752535</v>
      </c>
    </row>
    <row r="26" spans="1:4" ht="26.25">
      <c r="A26" s="10" t="s">
        <v>14</v>
      </c>
      <c r="B26" s="23">
        <v>6259.8</v>
      </c>
      <c r="C26" s="23">
        <v>11618.3</v>
      </c>
      <c r="D26" s="30">
        <f t="shared" si="0"/>
        <v>185.6017764145819</v>
      </c>
    </row>
    <row r="27" spans="1:4" ht="15">
      <c r="A27" s="8" t="s">
        <v>44</v>
      </c>
      <c r="B27" s="22">
        <v>3454.9</v>
      </c>
      <c r="C27" s="22">
        <v>3509.2</v>
      </c>
      <c r="D27" s="29">
        <f t="shared" si="0"/>
        <v>101.57168080118093</v>
      </c>
    </row>
    <row r="28" spans="1:4" ht="26.25">
      <c r="A28" s="9" t="s">
        <v>34</v>
      </c>
      <c r="B28" s="15">
        <f>B7+B21</f>
        <v>236724.6</v>
      </c>
      <c r="C28" s="22">
        <f>C21+C7</f>
        <v>290017.89999999997</v>
      </c>
      <c r="D28" s="29">
        <f t="shared" si="0"/>
        <v>122.51278489856988</v>
      </c>
    </row>
    <row r="29" spans="1:4" ht="12.75">
      <c r="A29" s="40" t="s">
        <v>0</v>
      </c>
      <c r="B29" s="39" t="s">
        <v>47</v>
      </c>
      <c r="C29" s="39" t="s">
        <v>48</v>
      </c>
      <c r="D29" s="40" t="s">
        <v>1</v>
      </c>
    </row>
    <row r="30" spans="1:4" ht="12.75">
      <c r="A30" s="43"/>
      <c r="B30" s="39"/>
      <c r="C30" s="39"/>
      <c r="D30" s="41"/>
    </row>
    <row r="31" spans="1:4" ht="12.75">
      <c r="A31" s="42"/>
      <c r="B31" s="39"/>
      <c r="C31" s="39"/>
      <c r="D31" s="42"/>
    </row>
    <row r="32" spans="1:4" ht="15">
      <c r="A32" s="8" t="s">
        <v>15</v>
      </c>
      <c r="B32" s="24">
        <f>SUM(B33:B40)</f>
        <v>512738.7</v>
      </c>
      <c r="C32" s="24">
        <f>C33+C34+C35+C36+C37+C39+C40+C38</f>
        <v>513204.3</v>
      </c>
      <c r="D32" s="1">
        <f aca="true" t="shared" si="1" ref="D32:D41">C32/B32*100</f>
        <v>100.09080648681288</v>
      </c>
    </row>
    <row r="33" spans="1:4" ht="15">
      <c r="A33" s="10" t="s">
        <v>49</v>
      </c>
      <c r="B33" s="25">
        <v>2376.4</v>
      </c>
      <c r="C33" s="25">
        <v>2376.4</v>
      </c>
      <c r="D33" s="1">
        <f t="shared" si="1"/>
        <v>100</v>
      </c>
    </row>
    <row r="34" spans="1:4" ht="15">
      <c r="A34" s="10" t="s">
        <v>36</v>
      </c>
      <c r="B34" s="25">
        <v>253487.1</v>
      </c>
      <c r="C34" s="25">
        <v>253342</v>
      </c>
      <c r="D34" s="1">
        <f t="shared" si="1"/>
        <v>99.94275842833817</v>
      </c>
    </row>
    <row r="35" spans="1:4" ht="15">
      <c r="A35" s="10" t="s">
        <v>16</v>
      </c>
      <c r="B35" s="25">
        <v>154457.4</v>
      </c>
      <c r="C35" s="25">
        <v>154457.4</v>
      </c>
      <c r="D35" s="1">
        <f t="shared" si="1"/>
        <v>100</v>
      </c>
    </row>
    <row r="36" spans="1:4" ht="15">
      <c r="A36" s="10" t="s">
        <v>17</v>
      </c>
      <c r="B36" s="25">
        <v>86331.7</v>
      </c>
      <c r="C36" s="25">
        <v>86309.3</v>
      </c>
      <c r="D36" s="1">
        <f t="shared" si="1"/>
        <v>99.97405356317553</v>
      </c>
    </row>
    <row r="37" spans="1:4" ht="52.5">
      <c r="A37" s="10" t="s">
        <v>55</v>
      </c>
      <c r="B37" s="25">
        <v>450</v>
      </c>
      <c r="C37" s="25">
        <v>450</v>
      </c>
      <c r="D37" s="1">
        <f t="shared" si="1"/>
        <v>100</v>
      </c>
    </row>
    <row r="38" spans="1:4" ht="66">
      <c r="A38" s="10" t="s">
        <v>56</v>
      </c>
      <c r="B38" s="25"/>
      <c r="C38" s="25">
        <v>595.7</v>
      </c>
      <c r="D38" s="1"/>
    </row>
    <row r="39" spans="1:4" ht="66">
      <c r="A39" s="10" t="s">
        <v>53</v>
      </c>
      <c r="B39" s="25">
        <v>-9128.5</v>
      </c>
      <c r="C39" s="25">
        <v>-9128.5</v>
      </c>
      <c r="D39" s="1">
        <f t="shared" si="1"/>
        <v>100</v>
      </c>
    </row>
    <row r="40" spans="1:4" ht="39">
      <c r="A40" s="8" t="s">
        <v>18</v>
      </c>
      <c r="B40" s="25">
        <v>24764.6</v>
      </c>
      <c r="C40" s="25">
        <v>24802</v>
      </c>
      <c r="D40" s="16">
        <f t="shared" si="1"/>
        <v>100.15102202337206</v>
      </c>
    </row>
    <row r="41" spans="1:4" ht="15">
      <c r="A41" s="8" t="s">
        <v>19</v>
      </c>
      <c r="B41" s="24">
        <f>B32+B28</f>
        <v>749463.3</v>
      </c>
      <c r="C41" s="24">
        <f>C32+C28</f>
        <v>803222.2</v>
      </c>
      <c r="D41" s="1">
        <f t="shared" si="1"/>
        <v>107.1729863223456</v>
      </c>
    </row>
    <row r="42" spans="1:4" ht="15">
      <c r="A42" s="4"/>
      <c r="B42" s="5"/>
      <c r="C42" s="5"/>
      <c r="D42" s="5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41.25">
      <c r="A45" s="19" t="s">
        <v>20</v>
      </c>
      <c r="B45" s="14" t="s">
        <v>50</v>
      </c>
      <c r="C45" s="14" t="s">
        <v>45</v>
      </c>
      <c r="D45" s="14" t="s">
        <v>1</v>
      </c>
    </row>
    <row r="46" spans="1:4" ht="12.75">
      <c r="A46" s="33" t="s">
        <v>38</v>
      </c>
      <c r="B46" s="35">
        <v>124355</v>
      </c>
      <c r="C46" s="35">
        <v>121901.5</v>
      </c>
      <c r="D46" s="37">
        <f>C46/B46*100</f>
        <v>98.02701942020828</v>
      </c>
    </row>
    <row r="47" spans="1:4" ht="12.75">
      <c r="A47" s="34"/>
      <c r="B47" s="36"/>
      <c r="C47" s="36"/>
      <c r="D47" s="38"/>
    </row>
    <row r="48" spans="1:4" ht="15">
      <c r="A48" s="10" t="s">
        <v>21</v>
      </c>
      <c r="B48" s="3">
        <v>1817.4</v>
      </c>
      <c r="C48" s="3">
        <v>1817.4</v>
      </c>
      <c r="D48" s="26">
        <f aca="true" t="shared" si="2" ref="D48:D56">C48/B48*100</f>
        <v>100</v>
      </c>
    </row>
    <row r="49" spans="1:4" ht="15">
      <c r="A49" s="10" t="s">
        <v>22</v>
      </c>
      <c r="B49" s="3">
        <v>3892.7</v>
      </c>
      <c r="C49" s="3">
        <v>3764.5</v>
      </c>
      <c r="D49" s="27">
        <f t="shared" si="2"/>
        <v>96.70665604850105</v>
      </c>
    </row>
    <row r="50" spans="1:4" ht="15">
      <c r="A50" s="10" t="s">
        <v>23</v>
      </c>
      <c r="B50" s="17">
        <v>49090</v>
      </c>
      <c r="C50" s="3">
        <v>43076.7</v>
      </c>
      <c r="D50" s="27">
        <f t="shared" si="2"/>
        <v>87.75045834182113</v>
      </c>
    </row>
    <row r="51" spans="1:4" ht="15">
      <c r="A51" s="10" t="s">
        <v>24</v>
      </c>
      <c r="B51" s="17">
        <v>48046.7</v>
      </c>
      <c r="C51" s="3">
        <v>43323.8</v>
      </c>
      <c r="D51" s="27">
        <f t="shared" si="2"/>
        <v>90.17018858735356</v>
      </c>
    </row>
    <row r="52" spans="1:4" ht="15">
      <c r="A52" s="10" t="s">
        <v>37</v>
      </c>
      <c r="B52" s="3">
        <v>1766</v>
      </c>
      <c r="C52" s="3">
        <v>1268.4</v>
      </c>
      <c r="D52" s="26">
        <f t="shared" si="2"/>
        <v>71.8233295583239</v>
      </c>
    </row>
    <row r="53" spans="1:4" ht="15">
      <c r="A53" s="10" t="s">
        <v>25</v>
      </c>
      <c r="B53" s="3">
        <v>433909.8</v>
      </c>
      <c r="C53" s="3">
        <v>430912</v>
      </c>
      <c r="D53" s="27">
        <f t="shared" si="2"/>
        <v>99.30911908419677</v>
      </c>
    </row>
    <row r="54" spans="1:4" ht="15">
      <c r="A54" s="10" t="s">
        <v>26</v>
      </c>
      <c r="B54" s="3">
        <v>81921.4</v>
      </c>
      <c r="C54" s="17">
        <v>81835</v>
      </c>
      <c r="D54" s="27">
        <f t="shared" si="2"/>
        <v>99.89453305241366</v>
      </c>
    </row>
    <row r="55" spans="1:4" ht="15">
      <c r="A55" s="10" t="s">
        <v>27</v>
      </c>
      <c r="B55" s="3">
        <v>213.9</v>
      </c>
      <c r="C55" s="17">
        <v>209</v>
      </c>
      <c r="D55" s="27">
        <f t="shared" si="2"/>
        <v>97.70920991117345</v>
      </c>
    </row>
    <row r="56" spans="1:4" ht="15">
      <c r="A56" s="10" t="s">
        <v>28</v>
      </c>
      <c r="B56" s="3">
        <v>32157.3</v>
      </c>
      <c r="C56" s="3">
        <v>32056</v>
      </c>
      <c r="D56" s="27">
        <f t="shared" si="2"/>
        <v>99.68498599073928</v>
      </c>
    </row>
    <row r="57" spans="1:4" ht="15">
      <c r="A57" s="10" t="s">
        <v>29</v>
      </c>
      <c r="B57" s="3">
        <v>17844.6</v>
      </c>
      <c r="C57" s="3">
        <v>12555.8</v>
      </c>
      <c r="D57" s="27">
        <f>C57/B57*100</f>
        <v>70.36190220010535</v>
      </c>
    </row>
    <row r="58" spans="1:4" ht="26.25">
      <c r="A58" s="10" t="s">
        <v>52</v>
      </c>
      <c r="B58" s="3">
        <v>848.6</v>
      </c>
      <c r="C58" s="3">
        <v>848.6</v>
      </c>
      <c r="D58" s="27">
        <f>C58/B58*100</f>
        <v>100</v>
      </c>
    </row>
    <row r="59" spans="1:4" ht="15.75">
      <c r="A59" s="8" t="s">
        <v>30</v>
      </c>
      <c r="B59" s="15">
        <f>B46+B48+B49+B50+B51+B52+B53+B54+B55+B56+B57+B58</f>
        <v>795863.4</v>
      </c>
      <c r="C59" s="15">
        <f>C46+C48+C49+C50+C51+C52+C53+C54+C55+C56+C57+C58</f>
        <v>773568.7</v>
      </c>
      <c r="D59" s="28">
        <f>C59/B59*100</f>
        <v>97.19867756200372</v>
      </c>
    </row>
    <row r="60" spans="1:4" ht="15">
      <c r="A60" s="8"/>
      <c r="B60" s="2"/>
      <c r="C60" s="2"/>
      <c r="D60" s="7"/>
    </row>
    <row r="61" spans="1:4" ht="15">
      <c r="A61" s="8" t="s">
        <v>31</v>
      </c>
      <c r="B61" s="22">
        <f>B41-B59</f>
        <v>-46400.09999999998</v>
      </c>
      <c r="C61" s="2">
        <f>C41-C59</f>
        <v>29653.5</v>
      </c>
      <c r="D61" s="7"/>
    </row>
    <row r="62" spans="1:4" ht="15">
      <c r="A62" s="11"/>
      <c r="B62" s="3"/>
      <c r="C62" s="3"/>
      <c r="D62" s="7"/>
    </row>
    <row r="63" spans="1:4" ht="12.75">
      <c r="A63" s="12"/>
      <c r="B63" s="12"/>
      <c r="C63" s="12"/>
      <c r="D63" s="12"/>
    </row>
    <row r="64" spans="1:4" ht="12.75">
      <c r="A64" s="13"/>
      <c r="B64" s="13"/>
      <c r="C64" s="13"/>
      <c r="D64" s="13"/>
    </row>
    <row r="65" spans="1:4" ht="12.75">
      <c r="A65" s="13" t="s">
        <v>32</v>
      </c>
      <c r="B65" s="13"/>
      <c r="C65" s="13"/>
      <c r="D65" s="13"/>
    </row>
    <row r="66" spans="1:4" ht="12.75">
      <c r="A66" s="13" t="s">
        <v>33</v>
      </c>
      <c r="B66" s="31" t="s">
        <v>51</v>
      </c>
      <c r="C66" s="13"/>
      <c r="D66" s="13"/>
    </row>
    <row r="67" spans="1:4" ht="12.75">
      <c r="A67" s="13"/>
      <c r="B67" s="13"/>
      <c r="C67" s="13"/>
      <c r="D67" s="13"/>
    </row>
  </sheetData>
  <sheetProtection/>
  <mergeCells count="13">
    <mergeCell ref="B29:B31"/>
    <mergeCell ref="C29:C31"/>
    <mergeCell ref="D29:D31"/>
    <mergeCell ref="A46:A47"/>
    <mergeCell ref="B46:B47"/>
    <mergeCell ref="C46:C47"/>
    <mergeCell ref="D46:D47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Pred</cp:lastModifiedBy>
  <cp:lastPrinted>2023-01-18T06:14:55Z</cp:lastPrinted>
  <dcterms:created xsi:type="dcterms:W3CDTF">2011-03-10T05:30:20Z</dcterms:created>
  <dcterms:modified xsi:type="dcterms:W3CDTF">2023-01-18T07:02:25Z</dcterms:modified>
  <cp:category/>
  <cp:version/>
  <cp:contentType/>
  <cp:contentStatus/>
</cp:coreProperties>
</file>